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enius\Documents\Sekretariat\Stadtrat\Stadtrat 2024\2024-06-06\"/>
    </mc:Choice>
  </mc:AlternateContent>
  <xr:revisionPtr revIDLastSave="0" documentId="8_{A41AB92B-C58F-46C6-A21C-F70200201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triebk. PK+SK" sheetId="2" r:id="rId1"/>
    <sheet name="Bekanntmachung" sheetId="1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D4" i="1" l="1"/>
  <c r="B48" i="1" l="1"/>
  <c r="B49" i="1"/>
  <c r="B50" i="1"/>
  <c r="F20" i="2" l="1"/>
  <c r="E75" i="1"/>
  <c r="E80" i="1" s="1"/>
  <c r="E92" i="1" s="1"/>
  <c r="G23" i="2"/>
  <c r="F15" i="2"/>
  <c r="G19" i="2"/>
  <c r="F13" i="2"/>
  <c r="F11" i="2"/>
  <c r="G11" i="2"/>
  <c r="F12" i="2"/>
  <c r="G12" i="2"/>
  <c r="G13" i="2"/>
  <c r="F14" i="2"/>
  <c r="G14" i="2"/>
  <c r="G15" i="2"/>
  <c r="F16" i="2"/>
  <c r="G16" i="2"/>
  <c r="F17" i="2"/>
  <c r="G17" i="2"/>
  <c r="F18" i="2"/>
  <c r="G18" i="2"/>
  <c r="F19" i="2"/>
  <c r="G20" i="2"/>
  <c r="F21" i="2"/>
  <c r="G21" i="2"/>
  <c r="F22" i="2"/>
  <c r="G22" i="2"/>
  <c r="F23" i="2"/>
  <c r="F24" i="2"/>
  <c r="G24" i="2"/>
  <c r="F25" i="2"/>
  <c r="G25" i="2"/>
  <c r="C26" i="2"/>
  <c r="D26" i="2"/>
  <c r="C43" i="2"/>
  <c r="B51" i="1" s="1"/>
  <c r="G10" i="2"/>
  <c r="F10" i="2"/>
  <c r="D43" i="2" l="1"/>
  <c r="F40" i="2" s="1"/>
  <c r="E33" i="2"/>
  <c r="E28" i="2"/>
  <c r="E31" i="2" s="1"/>
  <c r="E30" i="2" l="1"/>
  <c r="E29" i="2"/>
  <c r="E32" i="2" l="1"/>
  <c r="C36" i="2" s="1"/>
  <c r="B16" i="1" s="1"/>
  <c r="C37" i="2" l="1"/>
  <c r="C16" i="1" s="1"/>
  <c r="C38" i="2"/>
  <c r="F43" i="2"/>
  <c r="B58" i="1" s="1"/>
  <c r="D36" i="2"/>
  <c r="B18" i="1" s="1"/>
  <c r="B20" i="1" s="1"/>
  <c r="B36" i="1" s="1"/>
  <c r="D38" i="2" l="1"/>
  <c r="D18" i="1" s="1"/>
  <c r="D37" i="2"/>
  <c r="C18" i="1" s="1"/>
  <c r="C20" i="1" s="1"/>
  <c r="D36" i="1" s="1"/>
  <c r="D16" i="1"/>
  <c r="G43" i="2"/>
  <c r="C58" i="1" s="1"/>
  <c r="H43" i="2"/>
  <c r="D58" i="1" s="1"/>
  <c r="E36" i="2"/>
  <c r="G36" i="2" s="1"/>
  <c r="E38" i="2" l="1"/>
  <c r="F38" i="2" s="1"/>
  <c r="D20" i="1"/>
  <c r="E36" i="1" s="1"/>
  <c r="E37" i="2"/>
  <c r="G37" i="2" s="1"/>
  <c r="C36" i="1"/>
  <c r="F36" i="2"/>
  <c r="G38" i="2" l="1"/>
  <c r="F37" i="2"/>
</calcChain>
</file>

<file path=xl/sharedStrings.xml><?xml version="1.0" encoding="utf-8"?>
<sst xmlns="http://schemas.openxmlformats.org/spreadsheetml/2006/main" count="121" uniqueCount="92">
  <si>
    <t>Kindergarten 9 h</t>
  </si>
  <si>
    <t>erforderliche</t>
  </si>
  <si>
    <t>Personalkosten</t>
  </si>
  <si>
    <t>Sachkosten</t>
  </si>
  <si>
    <t>Landeszuschuss</t>
  </si>
  <si>
    <t>Aufwendungen</t>
  </si>
  <si>
    <t>Abschreibungen</t>
  </si>
  <si>
    <t>Zinsen</t>
  </si>
  <si>
    <t>Miete</t>
  </si>
  <si>
    <t>Gesamt</t>
  </si>
  <si>
    <t>Hort 6 h</t>
  </si>
  <si>
    <t>Krippe 9 h</t>
  </si>
  <si>
    <t>KK</t>
  </si>
  <si>
    <t>Kiga</t>
  </si>
  <si>
    <t>Hort</t>
  </si>
  <si>
    <t>Monat</t>
  </si>
  <si>
    <t>Abschreibung</t>
  </si>
  <si>
    <t>1.3.1. Aufwendungen für alle Einrichtungen gesamt je Monat</t>
  </si>
  <si>
    <t>Stadt/Gemeinde:</t>
  </si>
  <si>
    <t>Kindertagespflege 9 h</t>
  </si>
  <si>
    <t>Elternbeitrag (ungekürzt)</t>
  </si>
  <si>
    <t>Gemeinde</t>
  </si>
  <si>
    <t xml:space="preserve">der Stadt / Gemeinde </t>
  </si>
  <si>
    <t>PK pro Platz</t>
  </si>
  <si>
    <t>SK pro Platz</t>
  </si>
  <si>
    <t>in Euro</t>
  </si>
  <si>
    <t>Personalkosten (PK)
Jahr</t>
  </si>
  <si>
    <t>Sachkosten (SK)
Jahr</t>
  </si>
  <si>
    <t>Durchschnitt Vzä
Jahr</t>
  </si>
  <si>
    <t>Prozentsatz
Sachkostenanteil</t>
  </si>
  <si>
    <t>Durchschnittliche
Personalkosten</t>
  </si>
  <si>
    <t>Name der Kinder-
tageseinrichtung</t>
  </si>
  <si>
    <t>lfd. Nr.</t>
  </si>
  <si>
    <t>Durchschnittlicher Leitungsanteil (10 %)</t>
  </si>
  <si>
    <t>Beitragsspanne Elternbeitrag nach § 15 SächsKitaG</t>
  </si>
  <si>
    <t>Jahr</t>
  </si>
  <si>
    <t>Verhältnis Jahresaufwendungen zu den jährl. PK in%</t>
  </si>
  <si>
    <t>Gesamtpersonalkosten - Jahr (in Euro)</t>
  </si>
  <si>
    <t>Gesamtsachkosten - Jahr (in Euro)</t>
  </si>
  <si>
    <t>Fachpersonal gesamt (in Vzä/Jahr)</t>
  </si>
  <si>
    <t xml:space="preserve">Sachkostenanteil gesamt </t>
  </si>
  <si>
    <t xml:space="preserve">Personal- und Sachkosten </t>
  </si>
  <si>
    <t>und Sachkosten</t>
  </si>
  <si>
    <t>erforderliche Personal-</t>
  </si>
  <si>
    <t>Geringere Betreuungszeiten entsprechen jeweils anteilige Personal- und Sachkosten (z. B.</t>
  </si>
  <si>
    <t xml:space="preserve">6 h-Betreuung im Kindergarten = 2/3 der erforderlichen Personal- und Sachkosten für 9 h). </t>
  </si>
  <si>
    <t>(inkl. Eigenanteil freier</t>
  </si>
  <si>
    <t>1.1.  Erforderliche Personal- und Sachkosten je Platz und Monat (Jahresdurchschnitt)</t>
  </si>
  <si>
    <t>1.3.2. Aufwendungen je Platz und Monat (Jahresdurchschnitt)</t>
  </si>
  <si>
    <t>Gesamtaufwendungen</t>
  </si>
  <si>
    <t>je Platz und Monat</t>
  </si>
  <si>
    <t>Erstattung angemessener Kosten für den Sachaufwand</t>
  </si>
  <si>
    <t>2.   Kindertagespflege nach § 3 Abs. 3 SächsKitaG</t>
  </si>
  <si>
    <t>1.   Kindertageseinrichtungen</t>
  </si>
  <si>
    <t>= laufende Geldleistung</t>
  </si>
  <si>
    <t>PK + SK  pro Platz</t>
  </si>
  <si>
    <t>1.2.  Deckung der Personal- und Sachkosten je Platz und Monat (Jahresdurchschnitt)</t>
  </si>
  <si>
    <t xml:space="preserve">1.3.  Aufwendungen für Abschreibungen, Zinsen, Miete </t>
  </si>
  <si>
    <t>2.1 . laufende Geldleistung für die Kindertagespflege je Platz und Monat (Jahresdurchschnitt)</t>
  </si>
  <si>
    <t>freiwillige Angabe: weitere Kosten für die Kindertagespflege</t>
  </si>
  <si>
    <t>(§ 23 Abs. 2 Nr. 1 SGB VIII)</t>
  </si>
  <si>
    <t>(z. B. für Ersatzbetreuung, Ersatzbeschaffung, Fortbildung, Fach-</t>
  </si>
  <si>
    <t>beratung durch freie Träger)</t>
  </si>
  <si>
    <t xml:space="preserve"> = Kosten für die Kindertagespflege insgesamt</t>
  </si>
  <si>
    <t xml:space="preserve">2.2. Deckung der laufenden Geldleistung bzw. - sofern relevant - der Kosten Kindertages- </t>
  </si>
  <si>
    <t>pflege insgesamt je Platz und Monat (Jahresdurchschnitt)</t>
  </si>
  <si>
    <t>(min. 15% - max. 23%)</t>
  </si>
  <si>
    <t>(min. 0% - max. 30%)</t>
  </si>
  <si>
    <t>Krippe</t>
  </si>
  <si>
    <t>* ggf. Abweichungen für Kinder im Schulvorbereitungsjahr gem. § 15 Abs. 2 SächsKitaG</t>
  </si>
  <si>
    <t>Träger)</t>
  </si>
  <si>
    <t>* SVJ-Schulvorbereitungjahr</t>
  </si>
  <si>
    <t>vor SVJ*</t>
  </si>
  <si>
    <t>im SVJ*</t>
  </si>
  <si>
    <t>durchschnittliche Erstattungsbeträge für Beiträge zur</t>
  </si>
  <si>
    <t xml:space="preserve">Gemeinde </t>
  </si>
  <si>
    <r>
      <t xml:space="preserve">Betrag zur Anerkennung der Förderleistung </t>
    </r>
    <r>
      <rPr>
        <sz val="12"/>
        <rFont val="Source Sans Pro"/>
        <family val="2"/>
      </rPr>
      <t>(§ 23 Abs. 2 Nr. 2 SGB VIII)</t>
    </r>
  </si>
  <si>
    <r>
      <rPr>
        <b/>
        <sz val="12"/>
        <rFont val="Source Sans Pro"/>
        <family val="2"/>
      </rPr>
      <t>einschließlich</t>
    </r>
    <r>
      <rPr>
        <sz val="12"/>
        <rFont val="Source Sans Pro"/>
        <family val="2"/>
      </rPr>
      <t xml:space="preserve"> seit 01.06.2019 </t>
    </r>
    <r>
      <rPr>
        <b/>
        <sz val="12"/>
        <rFont val="Source Sans Pro"/>
        <family val="2"/>
      </rPr>
      <t xml:space="preserve">Finanzierung für mittelbare pädagogische Tätigkeiten </t>
    </r>
  </si>
  <si>
    <r>
      <t xml:space="preserve">Unfallversicherung </t>
    </r>
    <r>
      <rPr>
        <sz val="12"/>
        <rFont val="Source Sans Pro"/>
        <family val="2"/>
      </rPr>
      <t xml:space="preserve">(§ 23 Abs. 2 Nr. 3 SGB VIII) und </t>
    </r>
    <r>
      <rPr>
        <b/>
        <sz val="12"/>
        <rFont val="Source Sans Pro"/>
        <family val="2"/>
      </rPr>
      <t>Alterssicherung</t>
    </r>
  </si>
  <si>
    <r>
      <t xml:space="preserve">(§ 23 Abs. 2 Nr. 3 SGB VIII) sowie </t>
    </r>
    <r>
      <rPr>
        <b/>
        <sz val="12"/>
        <rFont val="Source Sans Pro"/>
        <family val="2"/>
      </rPr>
      <t>zur Kranken- und Pflegever-</t>
    </r>
  </si>
  <si>
    <r>
      <rPr>
        <b/>
        <sz val="12"/>
        <rFont val="Source Sans Pro"/>
        <family val="2"/>
      </rPr>
      <t>sicherung</t>
    </r>
    <r>
      <rPr>
        <sz val="12"/>
        <rFont val="Source Sans Pro"/>
        <family val="2"/>
      </rPr>
      <t xml:space="preserve"> ( § 23 Abs. 2 Nr. 4 SGB VIII)</t>
    </r>
  </si>
  <si>
    <r>
      <t xml:space="preserve">Durchschnittliche PK gesamt, </t>
    </r>
    <r>
      <rPr>
        <sz val="10"/>
        <rFont val="Source Sans Pro"/>
        <family val="2"/>
      </rPr>
      <t>ohne Integration und Schulvorbereitung</t>
    </r>
  </si>
  <si>
    <r>
      <t>(min. 15% - max. 30%)</t>
    </r>
    <r>
      <rPr>
        <sz val="11"/>
        <rFont val="Source Sans Pro"/>
        <family val="2"/>
      </rPr>
      <t>*</t>
    </r>
  </si>
  <si>
    <t>mittelbare pädagogische Tätigkeit (5,4 %)</t>
  </si>
  <si>
    <t>Personal- und Sachkosten je Kindertageseinrichtung (Personalkosten nach § 12 Abs. 2 SächsKitaG, OHNE Personalkosten für Integration und Schulvorbereitung)</t>
  </si>
  <si>
    <t>Bekanntmachung nach § 14 Abs. 2 SächsKitaG für das Jahr 2023</t>
  </si>
  <si>
    <t>zusätzliches Personal ab August 2023 (4 %)</t>
  </si>
  <si>
    <t>Bekanntmachung der Personal- und Sachkosten der Kita der Gemeinde nach § 14 Abs. 2 SächsKitaG für das Jahr 2023</t>
  </si>
  <si>
    <t>Jöh</t>
  </si>
  <si>
    <t>Grb</t>
  </si>
  <si>
    <t>Stb</t>
  </si>
  <si>
    <t>Jöhstadt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</si>
</sst>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-* #,##0.00\ _D_M_-;\-* #,##0.00\ _D_M_-;_-* &quot;-&quot;??\ _D_M_-;_-@_-"/>
    <numFmt numFmtId="166" formatCode="\[@\]"/>
    <numFmt numFmtId="167" formatCode="#,##0.00\ &quot;€&quot;"/>
    <numFmt numFmtId="168" formatCode="#,##0.00\ &quot;€&quot;;[Red]#,##0.00\ &quot;€&quot;"/>
    <numFmt numFmtId="169" formatCode="#,##0.00;[Red]#,##0.00"/>
    <numFmt numFmtId="170" formatCode="#,##0.00000"/>
    <numFmt numFmtId="171" formatCode="0.00000"/>
  </numFmts>
  <fonts count="20" x14ac:knownFonts="1">
    <font>
      <sz val="10"/>
      <name val="Arial"/>
    </font>
    <font>
      <sz val="10"/>
      <name val="Arial"/>
      <family val="2"/>
    </font>
    <font>
      <sz val="11"/>
      <name val="Source Sans Pro"/>
      <family val="2"/>
    </font>
    <font>
      <b/>
      <sz val="18"/>
      <name val="Source Sans Pro"/>
      <family val="2"/>
    </font>
    <font>
      <b/>
      <sz val="11"/>
      <name val="Source Sans Pro"/>
      <family val="2"/>
    </font>
    <font>
      <sz val="18"/>
      <name val="Source Sans Pro"/>
      <family val="2"/>
    </font>
    <font>
      <b/>
      <u/>
      <sz val="14"/>
      <name val="Source Sans Pro"/>
      <family val="2"/>
    </font>
    <font>
      <b/>
      <u/>
      <sz val="12"/>
      <name val="Source Sans Pro"/>
      <family val="2"/>
    </font>
    <font>
      <sz val="12"/>
      <name val="Source Sans Pro"/>
      <family val="2"/>
    </font>
    <font>
      <b/>
      <sz val="12"/>
      <name val="Source Sans Pro"/>
      <family val="2"/>
    </font>
    <font>
      <sz val="12"/>
      <color indexed="8"/>
      <name val="Source Sans Pro"/>
      <family val="2"/>
    </font>
    <font>
      <u/>
      <sz val="12"/>
      <name val="Source Sans Pro"/>
      <family val="2"/>
    </font>
    <font>
      <u/>
      <sz val="11"/>
      <name val="Source Sans Pro"/>
      <family val="2"/>
    </font>
    <font>
      <sz val="12"/>
      <color rgb="FFFF0000"/>
      <name val="Source Sans Pro"/>
      <family val="2"/>
    </font>
    <font>
      <b/>
      <sz val="10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sz val="10"/>
      <name val="Source Sans Pro"/>
      <family val="2"/>
    </font>
    <font>
      <sz val="10"/>
      <color indexed="8"/>
      <name val="Source Sans Pro"/>
      <family val="2"/>
    </font>
    <font>
      <sz val="11"/>
      <color rgb="FFFF0000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32" xfId="0" applyFont="1" applyBorder="1" applyProtection="1">
      <protection locked="0"/>
    </xf>
    <xf numFmtId="0" fontId="3" fillId="0" borderId="0" xfId="0" applyFont="1" applyAlignment="1" applyProtection="1"/>
    <xf numFmtId="0" fontId="2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2" fillId="0" borderId="0" xfId="1" applyFont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Protection="1"/>
    <xf numFmtId="0" fontId="8" fillId="0" borderId="5" xfId="0" applyFont="1" applyBorder="1" applyProtection="1"/>
    <xf numFmtId="0" fontId="9" fillId="0" borderId="9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8" fillId="0" borderId="1" xfId="0" applyFont="1" applyBorder="1" applyProtection="1"/>
    <xf numFmtId="0" fontId="8" fillId="0" borderId="1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9" fillId="0" borderId="9" xfId="0" applyFont="1" applyBorder="1" applyProtection="1"/>
    <xf numFmtId="0" fontId="8" fillId="2" borderId="5" xfId="0" applyFont="1" applyFill="1" applyBorder="1" applyProtection="1"/>
    <xf numFmtId="0" fontId="8" fillId="0" borderId="0" xfId="0" applyFont="1" applyBorder="1" applyProtection="1"/>
    <xf numFmtId="0" fontId="2" fillId="0" borderId="0" xfId="0" applyFont="1" applyBorder="1" applyAlignment="1" applyProtection="1">
      <alignment horizontal="center"/>
      <protection locked="0"/>
    </xf>
    <xf numFmtId="0" fontId="9" fillId="0" borderId="10" xfId="0" applyFont="1" applyBorder="1" applyProtection="1"/>
    <xf numFmtId="2" fontId="8" fillId="2" borderId="1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2" fontId="8" fillId="2" borderId="5" xfId="0" applyNumberFormat="1" applyFont="1" applyFill="1" applyBorder="1" applyAlignment="1" applyProtection="1">
      <alignment horizontal="center"/>
    </xf>
    <xf numFmtId="2" fontId="8" fillId="2" borderId="7" xfId="0" applyNumberFormat="1" applyFont="1" applyFill="1" applyBorder="1" applyAlignment="1" applyProtection="1">
      <alignment horizontal="center"/>
    </xf>
    <xf numFmtId="2" fontId="8" fillId="2" borderId="8" xfId="0" applyNumberFormat="1" applyFont="1" applyFill="1" applyBorder="1" applyAlignment="1" applyProtection="1">
      <alignment horizontal="center"/>
    </xf>
    <xf numFmtId="0" fontId="8" fillId="0" borderId="30" xfId="0" applyFont="1" applyBorder="1" applyProtection="1"/>
    <xf numFmtId="0" fontId="9" fillId="0" borderId="9" xfId="0" applyFont="1" applyFill="1" applyBorder="1" applyProtection="1"/>
    <xf numFmtId="0" fontId="9" fillId="0" borderId="10" xfId="0" applyFont="1" applyFill="1" applyBorder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Protection="1"/>
    <xf numFmtId="0" fontId="8" fillId="2" borderId="7" xfId="0" applyFont="1" applyFill="1" applyBorder="1" applyProtection="1"/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0" fillId="0" borderId="9" xfId="0" applyNumberFormat="1" applyFont="1" applyFill="1" applyBorder="1" applyAlignment="1" applyProtection="1">
      <alignment horizontal="center"/>
    </xf>
    <xf numFmtId="2" fontId="10" fillId="6" borderId="6" xfId="0" applyNumberFormat="1" applyFont="1" applyFill="1" applyBorder="1" applyAlignment="1" applyProtection="1">
      <alignment horizontal="center"/>
      <protection locked="0"/>
    </xf>
    <xf numFmtId="2" fontId="10" fillId="0" borderId="11" xfId="0" applyNumberFormat="1" applyFont="1" applyFill="1" applyBorder="1" applyAlignment="1" applyProtection="1">
      <alignment horizontal="center"/>
    </xf>
    <xf numFmtId="2" fontId="10" fillId="0" borderId="7" xfId="0" applyNumberFormat="1" applyFont="1" applyFill="1" applyBorder="1" applyAlignment="1" applyProtection="1">
      <alignment horizontal="center"/>
    </xf>
    <xf numFmtId="2" fontId="2" fillId="0" borderId="0" xfId="0" applyNumberFormat="1" applyFont="1" applyAlignment="1" applyProtection="1">
      <alignment horizontal="center"/>
      <protection locked="0"/>
    </xf>
    <xf numFmtId="0" fontId="9" fillId="0" borderId="30" xfId="0" applyFont="1" applyBorder="1" applyProtection="1"/>
    <xf numFmtId="2" fontId="10" fillId="3" borderId="6" xfId="0" applyNumberFormat="1" applyFont="1" applyFill="1" applyBorder="1" applyAlignment="1" applyProtection="1">
      <alignment horizontal="center"/>
      <protection locked="0"/>
    </xf>
    <xf numFmtId="2" fontId="10" fillId="3" borderId="1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1" xfId="0" applyFont="1" applyBorder="1" applyProtection="1"/>
    <xf numFmtId="165" fontId="10" fillId="0" borderId="6" xfId="1" applyFont="1" applyFill="1" applyBorder="1" applyAlignment="1" applyProtection="1">
      <alignment horizontal="center"/>
    </xf>
    <xf numFmtId="0" fontId="2" fillId="0" borderId="30" xfId="0" applyFont="1" applyBorder="1" applyProtection="1">
      <protection locked="0"/>
    </xf>
    <xf numFmtId="2" fontId="10" fillId="0" borderId="6" xfId="0" applyNumberFormat="1" applyFont="1" applyFill="1" applyBorder="1" applyAlignment="1" applyProtection="1">
      <alignment horizontal="center"/>
    </xf>
    <xf numFmtId="2" fontId="10" fillId="0" borderId="8" xfId="0" applyNumberFormat="1" applyFont="1" applyFill="1" applyBorder="1" applyAlignment="1" applyProtection="1">
      <alignment horizontal="center"/>
    </xf>
    <xf numFmtId="0" fontId="9" fillId="0" borderId="5" xfId="0" applyFont="1" applyFill="1" applyBorder="1" applyProtection="1">
      <protection locked="0"/>
    </xf>
    <xf numFmtId="0" fontId="9" fillId="0" borderId="6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8" fillId="2" borderId="1" xfId="0" applyFont="1" applyFill="1" applyBorder="1" applyProtection="1"/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11" fillId="0" borderId="0" xfId="0" applyFont="1" applyProtection="1"/>
    <xf numFmtId="0" fontId="9" fillId="0" borderId="0" xfId="0" applyFont="1" applyProtection="1"/>
    <xf numFmtId="0" fontId="8" fillId="0" borderId="10" xfId="0" applyFont="1" applyBorder="1" applyProtection="1"/>
    <xf numFmtId="0" fontId="9" fillId="0" borderId="25" xfId="0" applyFont="1" applyBorder="1" applyProtection="1"/>
    <xf numFmtId="0" fontId="9" fillId="0" borderId="25" xfId="0" applyFont="1" applyFill="1" applyBorder="1" applyProtection="1"/>
    <xf numFmtId="0" fontId="9" fillId="0" borderId="5" xfId="0" applyFont="1" applyFill="1" applyBorder="1" applyProtection="1"/>
    <xf numFmtId="0" fontId="9" fillId="0" borderId="1" xfId="0" applyFont="1" applyFill="1" applyBorder="1" applyProtection="1"/>
    <xf numFmtId="164" fontId="8" fillId="2" borderId="1" xfId="0" applyNumberFormat="1" applyFont="1" applyFill="1" applyBorder="1" applyAlignment="1" applyProtection="1"/>
    <xf numFmtId="0" fontId="12" fillId="0" borderId="0" xfId="0" applyFont="1" applyProtection="1"/>
    <xf numFmtId="0" fontId="2" fillId="0" borderId="9" xfId="0" applyFont="1" applyBorder="1" applyProtection="1"/>
    <xf numFmtId="0" fontId="2" fillId="0" borderId="31" xfId="0" applyFont="1" applyBorder="1" applyProtection="1"/>
    <xf numFmtId="0" fontId="2" fillId="0" borderId="7" xfId="0" applyFont="1" applyBorder="1" applyProtection="1"/>
    <xf numFmtId="0" fontId="9" fillId="0" borderId="5" xfId="0" applyFont="1" applyBorder="1" applyAlignment="1" applyProtection="1">
      <alignment horizontal="center" vertical="center"/>
    </xf>
    <xf numFmtId="0" fontId="2" fillId="0" borderId="10" xfId="0" applyFont="1" applyBorder="1" applyProtection="1"/>
    <xf numFmtId="0" fontId="2" fillId="0" borderId="24" xfId="0" applyFont="1" applyBorder="1" applyProtection="1"/>
    <xf numFmtId="0" fontId="2" fillId="0" borderId="8" xfId="0" applyFont="1" applyBorder="1" applyProtection="1"/>
    <xf numFmtId="0" fontId="9" fillId="0" borderId="31" xfId="0" applyFont="1" applyBorder="1" applyProtection="1"/>
    <xf numFmtId="0" fontId="8" fillId="0" borderId="24" xfId="0" applyFont="1" applyBorder="1" applyProtection="1"/>
    <xf numFmtId="0" fontId="2" fillId="0" borderId="11" xfId="0" applyFont="1" applyBorder="1" applyProtection="1"/>
    <xf numFmtId="2" fontId="8" fillId="3" borderId="6" xfId="0" applyNumberFormat="1" applyFont="1" applyFill="1" applyBorder="1" applyProtection="1">
      <protection locked="0"/>
    </xf>
    <xf numFmtId="0" fontId="9" fillId="0" borderId="0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2" fontId="8" fillId="0" borderId="6" xfId="0" applyNumberFormat="1" applyFont="1" applyFill="1" applyBorder="1" applyAlignment="1" applyProtection="1"/>
    <xf numFmtId="2" fontId="8" fillId="3" borderId="1" xfId="0" applyNumberFormat="1" applyFont="1" applyFill="1" applyBorder="1" applyProtection="1">
      <protection locked="0"/>
    </xf>
    <xf numFmtId="0" fontId="8" fillId="0" borderId="31" xfId="0" applyFont="1" applyFill="1" applyBorder="1" applyProtection="1"/>
    <xf numFmtId="0" fontId="2" fillId="0" borderId="31" xfId="0" applyFont="1" applyFill="1" applyBorder="1" applyProtection="1"/>
    <xf numFmtId="0" fontId="2" fillId="0" borderId="7" xfId="0" applyFont="1" applyFill="1" applyBorder="1" applyProtection="1"/>
    <xf numFmtId="0" fontId="9" fillId="0" borderId="24" xfId="0" quotePrefix="1" applyFont="1" applyFill="1" applyBorder="1" applyProtection="1"/>
    <xf numFmtId="0" fontId="2" fillId="0" borderId="24" xfId="0" applyFont="1" applyFill="1" applyBorder="1" applyProtection="1"/>
    <xf numFmtId="0" fontId="2" fillId="0" borderId="8" xfId="0" applyFont="1" applyFill="1" applyBorder="1" applyProtection="1"/>
    <xf numFmtId="0" fontId="9" fillId="0" borderId="30" xfId="0" quotePrefix="1" applyFont="1" applyFill="1" applyBorder="1" applyProtection="1"/>
    <xf numFmtId="0" fontId="9" fillId="0" borderId="0" xfId="0" quotePrefix="1" applyFont="1" applyFill="1" applyBorder="1" applyProtection="1"/>
    <xf numFmtId="0" fontId="8" fillId="0" borderId="5" xfId="0" applyFont="1" applyBorder="1" applyAlignment="1" applyProtection="1">
      <alignment horizontal="center"/>
    </xf>
    <xf numFmtId="0" fontId="8" fillId="0" borderId="30" xfId="0" quotePrefix="1" applyFont="1" applyFill="1" applyBorder="1" applyProtection="1"/>
    <xf numFmtId="0" fontId="8" fillId="0" borderId="0" xfId="0" quotePrefix="1" applyFont="1" applyFill="1" applyBorder="1" applyProtection="1"/>
    <xf numFmtId="0" fontId="2" fillId="0" borderId="0" xfId="0" applyFont="1" applyFill="1" applyBorder="1" applyProtection="1"/>
    <xf numFmtId="0" fontId="2" fillId="0" borderId="11" xfId="0" applyFont="1" applyFill="1" applyBorder="1" applyProtection="1"/>
    <xf numFmtId="0" fontId="8" fillId="0" borderId="10" xfId="0" quotePrefix="1" applyFont="1" applyFill="1" applyBorder="1" applyProtection="1"/>
    <xf numFmtId="0" fontId="8" fillId="0" borderId="24" xfId="0" quotePrefix="1" applyFont="1" applyFill="1" applyBorder="1" applyProtection="1"/>
    <xf numFmtId="2" fontId="8" fillId="5" borderId="1" xfId="0" applyNumberFormat="1" applyFont="1" applyFill="1" applyBorder="1" applyProtection="1">
      <protection locked="0"/>
    </xf>
    <xf numFmtId="0" fontId="8" fillId="0" borderId="31" xfId="0" applyFont="1" applyBorder="1" applyProtection="1"/>
    <xf numFmtId="0" fontId="8" fillId="0" borderId="7" xfId="0" applyFont="1" applyBorder="1" applyProtection="1"/>
    <xf numFmtId="0" fontId="8" fillId="0" borderId="8" xfId="0" applyFont="1" applyBorder="1" applyProtection="1"/>
    <xf numFmtId="2" fontId="9" fillId="2" borderId="5" xfId="0" applyNumberFormat="1" applyFont="1" applyFill="1" applyBorder="1" applyProtection="1"/>
    <xf numFmtId="0" fontId="9" fillId="0" borderId="24" xfId="0" applyFont="1" applyBorder="1" applyProtection="1"/>
    <xf numFmtId="2" fontId="10" fillId="3" borderId="6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/>
    </xf>
    <xf numFmtId="0" fontId="13" fillId="0" borderId="11" xfId="0" applyFont="1" applyBorder="1" applyProtection="1"/>
    <xf numFmtId="2" fontId="8" fillId="4" borderId="5" xfId="0" applyNumberFormat="1" applyFont="1" applyFill="1" applyBorder="1" applyAlignment="1" applyProtection="1">
      <alignment horizontal="right"/>
    </xf>
    <xf numFmtId="0" fontId="8" fillId="4" borderId="1" xfId="0" applyFont="1" applyFill="1" applyBorder="1" applyProtection="1"/>
    <xf numFmtId="0" fontId="9" fillId="0" borderId="17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/>
    </xf>
    <xf numFmtId="14" fontId="2" fillId="0" borderId="18" xfId="0" applyNumberFormat="1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</xf>
    <xf numFmtId="4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13" xfId="0" applyFont="1" applyBorder="1" applyProtection="1"/>
    <xf numFmtId="0" fontId="4" fillId="0" borderId="0" xfId="0" applyFont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  <protection locked="0"/>
    </xf>
    <xf numFmtId="169" fontId="2" fillId="3" borderId="2" xfId="0" applyNumberFormat="1" applyFont="1" applyFill="1" applyBorder="1" applyProtection="1">
      <protection locked="0"/>
    </xf>
    <xf numFmtId="167" fontId="16" fillId="0" borderId="0" xfId="0" applyNumberFormat="1" applyFont="1" applyFill="1" applyBorder="1" applyAlignment="1" applyProtection="1">
      <alignment horizontal="right"/>
    </xf>
    <xf numFmtId="167" fontId="16" fillId="0" borderId="12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4" fillId="0" borderId="13" xfId="0" applyFont="1" applyFill="1" applyBorder="1" applyAlignment="1" applyProtection="1">
      <alignment horizontal="left"/>
    </xf>
    <xf numFmtId="0" fontId="2" fillId="0" borderId="20" xfId="0" applyFont="1" applyBorder="1" applyProtection="1"/>
    <xf numFmtId="0" fontId="2" fillId="0" borderId="21" xfId="0" applyFont="1" applyBorder="1" applyAlignment="1" applyProtection="1">
      <alignment horizontal="center" wrapText="1"/>
    </xf>
    <xf numFmtId="0" fontId="2" fillId="0" borderId="21" xfId="0" applyFont="1" applyFill="1" applyBorder="1" applyAlignment="1" applyProtection="1">
      <alignment horizontal="center" wrapText="1"/>
    </xf>
    <xf numFmtId="0" fontId="2" fillId="0" borderId="22" xfId="0" applyFont="1" applyFill="1" applyBorder="1" applyAlignment="1" applyProtection="1">
      <alignment horizontal="center" wrapText="1"/>
    </xf>
    <xf numFmtId="0" fontId="2" fillId="0" borderId="12" xfId="0" applyFont="1" applyFill="1" applyBorder="1" applyProtection="1"/>
    <xf numFmtId="0" fontId="2" fillId="0" borderId="0" xfId="0" applyFont="1" applyFill="1" applyBorder="1" applyProtection="1">
      <protection locked="0"/>
    </xf>
    <xf numFmtId="0" fontId="2" fillId="0" borderId="27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168" fontId="16" fillId="3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</xf>
    <xf numFmtId="167" fontId="2" fillId="2" borderId="4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left"/>
      <protection locked="0"/>
    </xf>
    <xf numFmtId="168" fontId="16" fillId="3" borderId="14" xfId="0" applyNumberFormat="1" applyFont="1" applyFill="1" applyBorder="1" applyAlignment="1" applyProtection="1">
      <alignment horizontal="center"/>
      <protection locked="0"/>
    </xf>
    <xf numFmtId="14" fontId="2" fillId="0" borderId="13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167" fontId="4" fillId="2" borderId="1" xfId="1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right"/>
    </xf>
    <xf numFmtId="0" fontId="4" fillId="0" borderId="13" xfId="0" applyFont="1" applyBorder="1" applyProtection="1"/>
    <xf numFmtId="167" fontId="16" fillId="0" borderId="0" xfId="0" applyNumberFormat="1" applyFont="1" applyFill="1" applyBorder="1" applyAlignment="1" applyProtection="1">
      <alignment horizontal="center"/>
    </xf>
    <xf numFmtId="2" fontId="16" fillId="0" borderId="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7" fontId="2" fillId="2" borderId="5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/>
    <xf numFmtId="167" fontId="2" fillId="2" borderId="6" xfId="0" applyNumberFormat="1" applyFont="1" applyFill="1" applyBorder="1" applyAlignment="1" applyProtection="1">
      <alignment horizontal="right"/>
    </xf>
    <xf numFmtId="167" fontId="4" fillId="2" borderId="1" xfId="0" applyNumberFormat="1" applyFont="1" applyFill="1" applyBorder="1" applyAlignment="1" applyProtection="1">
      <alignment horizontal="right"/>
    </xf>
    <xf numFmtId="167" fontId="4" fillId="0" borderId="0" xfId="0" applyNumberFormat="1" applyFont="1" applyFill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23" xfId="0" applyFont="1" applyBorder="1" applyProtection="1"/>
    <xf numFmtId="0" fontId="4" fillId="0" borderId="24" xfId="0" applyFont="1" applyFill="1" applyBorder="1" applyAlignment="1" applyProtection="1">
      <alignment horizontal="left"/>
    </xf>
    <xf numFmtId="167" fontId="4" fillId="0" borderId="24" xfId="0" applyNumberFormat="1" applyFont="1" applyFill="1" applyBorder="1" applyAlignment="1" applyProtection="1">
      <alignment horizontal="right"/>
    </xf>
    <xf numFmtId="2" fontId="4" fillId="0" borderId="24" xfId="0" applyNumberFormat="1" applyFont="1" applyFill="1" applyBorder="1" applyAlignment="1" applyProtection="1">
      <alignment horizontal="center"/>
    </xf>
    <xf numFmtId="10" fontId="4" fillId="0" borderId="24" xfId="2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  <xf numFmtId="9" fontId="4" fillId="0" borderId="25" xfId="0" applyNumberFormat="1" applyFont="1" applyFill="1" applyBorder="1" applyAlignment="1" applyProtection="1">
      <alignment horizontal="left"/>
    </xf>
    <xf numFmtId="4" fontId="4" fillId="0" borderId="26" xfId="0" applyNumberFormat="1" applyFont="1" applyFill="1" applyBorder="1" applyAlignment="1" applyProtection="1">
      <alignment horizontal="center"/>
    </xf>
    <xf numFmtId="9" fontId="4" fillId="0" borderId="26" xfId="0" applyNumberFormat="1" applyFont="1" applyFill="1" applyBorder="1" applyAlignment="1" applyProtection="1">
      <alignment horizontal="center"/>
    </xf>
    <xf numFmtId="0" fontId="2" fillId="0" borderId="3" xfId="0" applyFont="1" applyBorder="1" applyProtection="1"/>
    <xf numFmtId="167" fontId="2" fillId="2" borderId="6" xfId="0" applyNumberFormat="1" applyFont="1" applyFill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left"/>
    </xf>
    <xf numFmtId="0" fontId="19" fillId="0" borderId="11" xfId="0" applyFont="1" applyBorder="1" applyProtection="1"/>
    <xf numFmtId="167" fontId="2" fillId="2" borderId="1" xfId="0" applyNumberFormat="1" applyFont="1" applyFill="1" applyBorder="1" applyAlignment="1" applyProtection="1">
      <alignment horizontal="center"/>
    </xf>
    <xf numFmtId="167" fontId="19" fillId="0" borderId="24" xfId="0" applyNumberFormat="1" applyFont="1" applyFill="1" applyBorder="1" applyAlignment="1" applyProtection="1">
      <alignment horizontal="left"/>
    </xf>
    <xf numFmtId="0" fontId="19" fillId="0" borderId="8" xfId="0" applyFont="1" applyBorder="1" applyProtection="1"/>
    <xf numFmtId="0" fontId="4" fillId="0" borderId="3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4" fillId="0" borderId="26" xfId="0" applyFont="1" applyBorder="1" applyProtection="1"/>
    <xf numFmtId="0" fontId="2" fillId="0" borderId="26" xfId="0" applyFont="1" applyBorder="1" applyProtection="1"/>
    <xf numFmtId="0" fontId="2" fillId="0" borderId="3" xfId="0" applyFont="1" applyBorder="1" applyAlignment="1" applyProtection="1">
      <alignment horizontal="center"/>
    </xf>
    <xf numFmtId="167" fontId="2" fillId="3" borderId="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 applyProtection="1">
      <alignment horizontal="center"/>
    </xf>
    <xf numFmtId="4" fontId="4" fillId="0" borderId="2" xfId="0" applyNumberFormat="1" applyFont="1" applyFill="1" applyBorder="1" applyAlignment="1" applyProtection="1">
      <alignment horizontal="center"/>
    </xf>
    <xf numFmtId="0" fontId="2" fillId="0" borderId="29" xfId="0" applyFont="1" applyBorder="1" applyProtection="1"/>
    <xf numFmtId="0" fontId="15" fillId="0" borderId="3" xfId="0" applyFont="1" applyFill="1" applyBorder="1" applyAlignment="1" applyProtection="1">
      <alignment horizontal="center"/>
    </xf>
    <xf numFmtId="167" fontId="15" fillId="2" borderId="2" xfId="0" applyNumberFormat="1" applyFont="1" applyFill="1" applyBorder="1" applyAlignment="1" applyProtection="1">
      <alignment horizontal="center"/>
    </xf>
    <xf numFmtId="167" fontId="15" fillId="2" borderId="3" xfId="0" applyNumberFormat="1" applyFont="1" applyFill="1" applyBorder="1" applyAlignment="1" applyProtection="1">
      <alignment horizontal="center"/>
    </xf>
    <xf numFmtId="0" fontId="2" fillId="0" borderId="13" xfId="0" applyFont="1" applyBorder="1" applyProtection="1"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170" fontId="2" fillId="3" borderId="2" xfId="0" applyNumberFormat="1" applyFont="1" applyFill="1" applyBorder="1" applyAlignment="1" applyProtection="1">
      <alignment horizontal="right"/>
      <protection locked="0"/>
    </xf>
    <xf numFmtId="171" fontId="4" fillId="2" borderId="1" xfId="0" applyNumberFormat="1" applyFont="1" applyFill="1" applyBorder="1" applyAlignment="1" applyProtection="1">
      <alignment horizontal="center"/>
    </xf>
    <xf numFmtId="171" fontId="16" fillId="3" borderId="2" xfId="0" applyNumberFormat="1" applyFont="1" applyFill="1" applyBorder="1" applyAlignment="1" applyProtection="1">
      <alignment horizontal="center"/>
      <protection locked="0"/>
    </xf>
    <xf numFmtId="171" fontId="16" fillId="3" borderId="14" xfId="0" applyNumberFormat="1" applyFont="1" applyFill="1" applyBorder="1" applyAlignment="1" applyProtection="1">
      <alignment horizontal="center"/>
      <protection locked="0"/>
    </xf>
    <xf numFmtId="4" fontId="8" fillId="2" borderId="1" xfId="0" applyNumberFormat="1" applyFont="1" applyFill="1" applyBorder="1" applyAlignment="1" applyProtection="1">
      <alignment horizontal="center"/>
    </xf>
    <xf numFmtId="10" fontId="4" fillId="0" borderId="2" xfId="2" applyNumberFormat="1" applyFont="1" applyFill="1" applyBorder="1" applyAlignment="1" applyProtection="1">
      <alignment horizontal="center"/>
    </xf>
    <xf numFmtId="167" fontId="2" fillId="0" borderId="0" xfId="0" applyNumberFormat="1" applyFont="1" applyBorder="1" applyProtection="1"/>
    <xf numFmtId="0" fontId="4" fillId="0" borderId="13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23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/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164" fontId="3" fillId="4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9" fillId="0" borderId="2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2" fontId="8" fillId="2" borderId="5" xfId="0" applyNumberFormat="1" applyFont="1" applyFill="1" applyBorder="1" applyAlignment="1" applyProtection="1">
      <alignment horizontal="center" vertical="center"/>
    </xf>
    <xf numFmtId="2" fontId="8" fillId="2" borderId="6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165" fontId="10" fillId="2" borderId="25" xfId="1" applyFont="1" applyFill="1" applyBorder="1" applyAlignment="1" applyProtection="1">
      <alignment horizontal="center"/>
    </xf>
    <xf numFmtId="165" fontId="10" fillId="2" borderId="3" xfId="1" applyFont="1" applyFill="1" applyBorder="1" applyAlignment="1" applyProtection="1">
      <alignment horizontal="center"/>
    </xf>
    <xf numFmtId="2" fontId="9" fillId="2" borderId="9" xfId="0" applyNumberFormat="1" applyFont="1" applyFill="1" applyBorder="1" applyAlignment="1" applyProtection="1">
      <alignment horizontal="center"/>
    </xf>
    <xf numFmtId="2" fontId="9" fillId="2" borderId="7" xfId="0" applyNumberFormat="1" applyFont="1" applyFill="1" applyBorder="1" applyAlignment="1" applyProtection="1">
      <alignment horizontal="center"/>
    </xf>
    <xf numFmtId="2" fontId="9" fillId="2" borderId="10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8" fillId="2" borderId="9" xfId="0" applyNumberFormat="1" applyFont="1" applyFill="1" applyBorder="1" applyAlignment="1" applyProtection="1">
      <alignment horizontal="center" vertical="center"/>
    </xf>
    <xf numFmtId="2" fontId="8" fillId="2" borderId="30" xfId="0" applyNumberFormat="1" applyFont="1" applyFill="1" applyBorder="1" applyAlignment="1" applyProtection="1">
      <alignment horizontal="center" vertical="center"/>
    </xf>
    <xf numFmtId="2" fontId="8" fillId="2" borderId="10" xfId="0" applyNumberFormat="1" applyFont="1" applyFill="1" applyBorder="1" applyAlignment="1" applyProtection="1">
      <alignment horizontal="center" vertical="center"/>
    </xf>
    <xf numFmtId="0" fontId="9" fillId="0" borderId="9" xfId="0" quotePrefix="1" applyFont="1" applyFill="1" applyBorder="1" applyAlignment="1" applyProtection="1">
      <alignment horizontal="left" vertical="center"/>
    </xf>
    <xf numFmtId="0" fontId="9" fillId="0" borderId="10" xfId="0" quotePrefix="1" applyFont="1" applyFill="1" applyBorder="1" applyAlignment="1" applyProtection="1">
      <alignment horizontal="left" vertical="center"/>
    </xf>
    <xf numFmtId="2" fontId="9" fillId="2" borderId="5" xfId="0" applyNumberFormat="1" applyFont="1" applyFill="1" applyBorder="1" applyAlignment="1" applyProtection="1">
      <alignment horizontal="right" vertical="center"/>
    </xf>
    <xf numFmtId="2" fontId="9" fillId="2" borderId="1" xfId="0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31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2" fontId="9" fillId="4" borderId="5" xfId="0" applyNumberFormat="1" applyFont="1" applyFill="1" applyBorder="1" applyAlignment="1" applyProtection="1">
      <alignment horizontal="right" vertical="center"/>
    </xf>
    <xf numFmtId="2" fontId="9" fillId="4" borderId="1" xfId="0" applyNumberFormat="1" applyFont="1" applyFill="1" applyBorder="1" applyAlignment="1" applyProtection="1">
      <alignment horizontal="right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8"/>
  <sheetViews>
    <sheetView tabSelected="1" topLeftCell="A13" zoomScale="95" zoomScaleNormal="95" workbookViewId="0">
      <selection activeCell="J49" sqref="J49"/>
    </sheetView>
  </sheetViews>
  <sheetFormatPr baseColWidth="10" defaultColWidth="11.42578125" defaultRowHeight="15" x14ac:dyDescent="0.25"/>
  <cols>
    <col min="1" max="1" width="7.42578125" style="6" customWidth="1"/>
    <col min="2" max="2" width="25.5703125" style="6" customWidth="1"/>
    <col min="3" max="6" width="20.7109375" style="5" customWidth="1"/>
    <col min="7" max="7" width="20.7109375" style="215" customWidth="1"/>
    <col min="8" max="8" width="15.140625" style="5" customWidth="1"/>
    <col min="9" max="16384" width="11.42578125" style="6"/>
  </cols>
  <sheetData>
    <row r="1" spans="1:25" ht="15.75" x14ac:dyDescent="0.25">
      <c r="A1" s="112" t="s">
        <v>87</v>
      </c>
      <c r="B1" s="113"/>
      <c r="C1" s="114"/>
      <c r="D1" s="113"/>
      <c r="E1" s="113"/>
      <c r="F1" s="115"/>
      <c r="G1" s="115"/>
      <c r="H1" s="116"/>
      <c r="I1" s="113"/>
      <c r="J1" s="11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 x14ac:dyDescent="0.25">
      <c r="A2" s="119" t="s">
        <v>18</v>
      </c>
      <c r="B2" s="81"/>
      <c r="C2" s="237" t="s">
        <v>91</v>
      </c>
      <c r="D2" s="238"/>
      <c r="E2" s="120"/>
      <c r="F2" s="121"/>
      <c r="G2" s="121"/>
      <c r="H2" s="122"/>
      <c r="I2" s="123"/>
      <c r="J2" s="12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ht="15" customHeight="1" x14ac:dyDescent="0.25">
      <c r="A3" s="125"/>
      <c r="B3" s="126"/>
      <c r="C3" s="127"/>
      <c r="D3" s="128"/>
      <c r="E3" s="123"/>
      <c r="F3" s="120"/>
      <c r="G3" s="121"/>
      <c r="H3" s="122"/>
      <c r="I3" s="129"/>
      <c r="J3" s="130"/>
      <c r="K3" s="131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15" customHeight="1" x14ac:dyDescent="0.25">
      <c r="A4" s="125"/>
      <c r="B4" s="247" t="s">
        <v>37</v>
      </c>
      <c r="C4" s="248"/>
      <c r="D4" s="132">
        <v>837952.29</v>
      </c>
      <c r="E4" s="81"/>
      <c r="F4" s="120"/>
      <c r="G4" s="121"/>
      <c r="H4" s="122"/>
      <c r="I4" s="133"/>
      <c r="J4" s="134"/>
      <c r="K4" s="135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5" ht="15" customHeight="1" x14ac:dyDescent="0.25">
      <c r="A5" s="125"/>
      <c r="B5" s="247" t="s">
        <v>38</v>
      </c>
      <c r="C5" s="248"/>
      <c r="D5" s="132">
        <v>285668.75</v>
      </c>
      <c r="E5" s="136"/>
      <c r="F5" s="120"/>
      <c r="G5" s="121"/>
      <c r="H5" s="122"/>
      <c r="I5" s="133"/>
      <c r="J5" s="134"/>
      <c r="K5" s="135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15" customHeight="1" x14ac:dyDescent="0.25">
      <c r="A6" s="125"/>
      <c r="B6" s="247" t="s">
        <v>39</v>
      </c>
      <c r="C6" s="248"/>
      <c r="D6" s="216">
        <v>12.750299999999999</v>
      </c>
      <c r="E6" s="136"/>
      <c r="F6" s="120"/>
      <c r="G6" s="121"/>
      <c r="H6" s="122"/>
      <c r="I6" s="133"/>
      <c r="J6" s="134"/>
      <c r="K6" s="135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</row>
    <row r="7" spans="1:25" ht="15" customHeight="1" x14ac:dyDescent="0.25">
      <c r="A7" s="125"/>
      <c r="B7" s="137"/>
      <c r="C7" s="138"/>
      <c r="D7" s="136"/>
      <c r="E7" s="136"/>
      <c r="F7" s="120"/>
      <c r="G7" s="121"/>
      <c r="H7" s="122"/>
      <c r="I7" s="133"/>
      <c r="J7" s="134"/>
      <c r="K7" s="135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</row>
    <row r="8" spans="1:25" ht="15" customHeight="1" thickBot="1" x14ac:dyDescent="0.3">
      <c r="A8" s="139" t="s">
        <v>84</v>
      </c>
      <c r="B8" s="137"/>
      <c r="C8" s="138"/>
      <c r="D8" s="136"/>
      <c r="E8" s="136"/>
      <c r="F8" s="120"/>
      <c r="G8" s="121"/>
      <c r="H8" s="122"/>
      <c r="I8" s="133"/>
      <c r="J8" s="134"/>
      <c r="K8" s="135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</row>
    <row r="9" spans="1:25" ht="32.25" customHeight="1" x14ac:dyDescent="0.25">
      <c r="A9" s="140" t="s">
        <v>32</v>
      </c>
      <c r="B9" s="141" t="s">
        <v>31</v>
      </c>
      <c r="C9" s="142" t="s">
        <v>26</v>
      </c>
      <c r="D9" s="142" t="s">
        <v>27</v>
      </c>
      <c r="E9" s="142" t="s">
        <v>28</v>
      </c>
      <c r="F9" s="142" t="s">
        <v>29</v>
      </c>
      <c r="G9" s="143" t="s">
        <v>30</v>
      </c>
      <c r="H9" s="122"/>
      <c r="I9" s="136"/>
      <c r="J9" s="144"/>
      <c r="K9" s="145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</row>
    <row r="10" spans="1:25" x14ac:dyDescent="0.25">
      <c r="A10" s="146">
        <v>1</v>
      </c>
      <c r="B10" s="147" t="s">
        <v>88</v>
      </c>
      <c r="C10" s="148">
        <v>163786.03</v>
      </c>
      <c r="D10" s="148">
        <v>77792.070000000007</v>
      </c>
      <c r="E10" s="218">
        <v>2.6066400000000001</v>
      </c>
      <c r="F10" s="149">
        <f>D10*100/C10</f>
        <v>47.5</v>
      </c>
      <c r="G10" s="150">
        <f>C10/E10/12</f>
        <v>5236.18</v>
      </c>
      <c r="H10" s="151"/>
      <c r="I10" s="123"/>
      <c r="J10" s="124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</row>
    <row r="11" spans="1:25" x14ac:dyDescent="0.25">
      <c r="A11" s="146">
        <v>2</v>
      </c>
      <c r="B11" s="147" t="s">
        <v>89</v>
      </c>
      <c r="C11" s="148">
        <v>234675.33</v>
      </c>
      <c r="D11" s="148">
        <v>93655.71</v>
      </c>
      <c r="E11" s="218">
        <v>3.8075899999999998</v>
      </c>
      <c r="F11" s="149">
        <f t="shared" ref="F11:F25" si="0">D11*100/C11</f>
        <v>39.909999999999997</v>
      </c>
      <c r="G11" s="150">
        <f t="shared" ref="G11:G25" si="1">C11/E11/12</f>
        <v>5136.13</v>
      </c>
      <c r="H11" s="151"/>
      <c r="I11" s="123"/>
      <c r="J11" s="124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</row>
    <row r="12" spans="1:25" x14ac:dyDescent="0.25">
      <c r="A12" s="146">
        <v>3</v>
      </c>
      <c r="B12" s="147" t="s">
        <v>90</v>
      </c>
      <c r="C12" s="148">
        <v>226798.65</v>
      </c>
      <c r="D12" s="148">
        <v>61590.25</v>
      </c>
      <c r="E12" s="218">
        <v>3.2887499999999998</v>
      </c>
      <c r="F12" s="149">
        <f t="shared" si="0"/>
        <v>27.16</v>
      </c>
      <c r="G12" s="150">
        <f t="shared" si="1"/>
        <v>5746.83</v>
      </c>
      <c r="H12" s="151"/>
      <c r="I12" s="123"/>
      <c r="J12" s="124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</row>
    <row r="13" spans="1:25" x14ac:dyDescent="0.25">
      <c r="A13" s="146">
        <v>4</v>
      </c>
      <c r="B13" s="147" t="s">
        <v>14</v>
      </c>
      <c r="C13" s="148">
        <v>192130.42</v>
      </c>
      <c r="D13" s="148">
        <v>52630.720000000001</v>
      </c>
      <c r="E13" s="218">
        <v>2.7277800000000001</v>
      </c>
      <c r="F13" s="149">
        <f t="shared" si="0"/>
        <v>27.39</v>
      </c>
      <c r="G13" s="150">
        <f t="shared" si="1"/>
        <v>5869.56</v>
      </c>
      <c r="H13" s="151"/>
      <c r="I13" s="123"/>
      <c r="J13" s="124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</row>
    <row r="14" spans="1:25" x14ac:dyDescent="0.25">
      <c r="A14" s="146">
        <v>5</v>
      </c>
      <c r="B14" s="147"/>
      <c r="C14" s="148"/>
      <c r="D14" s="148"/>
      <c r="E14" s="218"/>
      <c r="F14" s="149" t="e">
        <f t="shared" si="0"/>
        <v>#DIV/0!</v>
      </c>
      <c r="G14" s="150" t="e">
        <f t="shared" si="1"/>
        <v>#DIV/0!</v>
      </c>
      <c r="H14" s="151"/>
      <c r="I14" s="123"/>
      <c r="J14" s="124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</row>
    <row r="15" spans="1:25" x14ac:dyDescent="0.25">
      <c r="A15" s="146">
        <v>6</v>
      </c>
      <c r="B15" s="147"/>
      <c r="C15" s="148"/>
      <c r="D15" s="148"/>
      <c r="E15" s="218"/>
      <c r="F15" s="149" t="e">
        <f t="shared" si="0"/>
        <v>#DIV/0!</v>
      </c>
      <c r="G15" s="150" t="e">
        <f t="shared" si="1"/>
        <v>#DIV/0!</v>
      </c>
      <c r="H15" s="151"/>
      <c r="I15" s="123"/>
      <c r="J15" s="124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</row>
    <row r="16" spans="1:25" x14ac:dyDescent="0.25">
      <c r="A16" s="146">
        <v>7</v>
      </c>
      <c r="B16" s="147"/>
      <c r="C16" s="148"/>
      <c r="D16" s="148"/>
      <c r="E16" s="218"/>
      <c r="F16" s="149" t="e">
        <f t="shared" si="0"/>
        <v>#DIV/0!</v>
      </c>
      <c r="G16" s="150" t="e">
        <f t="shared" si="1"/>
        <v>#DIV/0!</v>
      </c>
      <c r="H16" s="151"/>
      <c r="I16" s="123"/>
      <c r="J16" s="124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</row>
    <row r="17" spans="1:25" x14ac:dyDescent="0.25">
      <c r="A17" s="146">
        <v>8</v>
      </c>
      <c r="B17" s="147"/>
      <c r="C17" s="148"/>
      <c r="D17" s="148"/>
      <c r="E17" s="218"/>
      <c r="F17" s="149" t="e">
        <f t="shared" si="0"/>
        <v>#DIV/0!</v>
      </c>
      <c r="G17" s="150" t="e">
        <f t="shared" si="1"/>
        <v>#DIV/0!</v>
      </c>
      <c r="H17" s="151"/>
      <c r="I17" s="123"/>
      <c r="J17" s="124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</row>
    <row r="18" spans="1:25" x14ac:dyDescent="0.25">
      <c r="A18" s="146">
        <v>9</v>
      </c>
      <c r="B18" s="147"/>
      <c r="C18" s="148"/>
      <c r="D18" s="148"/>
      <c r="E18" s="218"/>
      <c r="F18" s="149" t="e">
        <f t="shared" si="0"/>
        <v>#DIV/0!</v>
      </c>
      <c r="G18" s="150" t="e">
        <f t="shared" si="1"/>
        <v>#DIV/0!</v>
      </c>
      <c r="H18" s="151"/>
      <c r="I18" s="123"/>
      <c r="J18" s="124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</row>
    <row r="19" spans="1:25" x14ac:dyDescent="0.25">
      <c r="A19" s="146">
        <v>10</v>
      </c>
      <c r="B19" s="147"/>
      <c r="C19" s="148"/>
      <c r="D19" s="148"/>
      <c r="E19" s="218"/>
      <c r="F19" s="149" t="e">
        <f t="shared" si="0"/>
        <v>#DIV/0!</v>
      </c>
      <c r="G19" s="150" t="e">
        <f t="shared" si="1"/>
        <v>#DIV/0!</v>
      </c>
      <c r="H19" s="151"/>
      <c r="I19" s="123"/>
      <c r="J19" s="124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</row>
    <row r="20" spans="1:25" x14ac:dyDescent="0.25">
      <c r="A20" s="146">
        <v>11</v>
      </c>
      <c r="B20" s="147"/>
      <c r="C20" s="148"/>
      <c r="D20" s="148"/>
      <c r="E20" s="218"/>
      <c r="F20" s="149" t="e">
        <f>D20*100/C20</f>
        <v>#DIV/0!</v>
      </c>
      <c r="G20" s="150" t="e">
        <f t="shared" si="1"/>
        <v>#DIV/0!</v>
      </c>
      <c r="H20" s="151"/>
      <c r="I20" s="123"/>
      <c r="J20" s="124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</row>
    <row r="21" spans="1:25" x14ac:dyDescent="0.25">
      <c r="A21" s="146">
        <v>12</v>
      </c>
      <c r="B21" s="147"/>
      <c r="C21" s="148"/>
      <c r="D21" s="148"/>
      <c r="E21" s="218"/>
      <c r="F21" s="149" t="e">
        <f t="shared" si="0"/>
        <v>#DIV/0!</v>
      </c>
      <c r="G21" s="150" t="e">
        <f t="shared" si="1"/>
        <v>#DIV/0!</v>
      </c>
      <c r="H21" s="151"/>
      <c r="I21" s="123"/>
      <c r="J21" s="124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</row>
    <row r="22" spans="1:25" x14ac:dyDescent="0.25">
      <c r="A22" s="146">
        <v>13</v>
      </c>
      <c r="B22" s="147"/>
      <c r="C22" s="148"/>
      <c r="D22" s="148"/>
      <c r="E22" s="218"/>
      <c r="F22" s="149" t="e">
        <f t="shared" si="0"/>
        <v>#DIV/0!</v>
      </c>
      <c r="G22" s="150" t="e">
        <f t="shared" si="1"/>
        <v>#DIV/0!</v>
      </c>
      <c r="H22" s="151"/>
      <c r="I22" s="123"/>
      <c r="J22" s="124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</row>
    <row r="23" spans="1:25" x14ac:dyDescent="0.25">
      <c r="A23" s="146">
        <v>14</v>
      </c>
      <c r="B23" s="147"/>
      <c r="C23" s="148"/>
      <c r="D23" s="148"/>
      <c r="E23" s="218"/>
      <c r="F23" s="149" t="e">
        <f t="shared" si="0"/>
        <v>#DIV/0!</v>
      </c>
      <c r="G23" s="150" t="e">
        <f t="shared" si="1"/>
        <v>#DIV/0!</v>
      </c>
      <c r="H23" s="151"/>
      <c r="I23" s="123"/>
      <c r="J23" s="124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</row>
    <row r="24" spans="1:25" x14ac:dyDescent="0.25">
      <c r="A24" s="146">
        <v>15</v>
      </c>
      <c r="B24" s="147"/>
      <c r="C24" s="148"/>
      <c r="D24" s="148"/>
      <c r="E24" s="218"/>
      <c r="F24" s="149" t="e">
        <f t="shared" si="0"/>
        <v>#DIV/0!</v>
      </c>
      <c r="G24" s="150" t="e">
        <f t="shared" si="1"/>
        <v>#DIV/0!</v>
      </c>
      <c r="H24" s="151"/>
      <c r="I24" s="123"/>
      <c r="J24" s="124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</row>
    <row r="25" spans="1:25" ht="15.75" thickBot="1" x14ac:dyDescent="0.3">
      <c r="A25" s="152">
        <v>16</v>
      </c>
      <c r="B25" s="153"/>
      <c r="C25" s="154"/>
      <c r="D25" s="154"/>
      <c r="E25" s="219"/>
      <c r="F25" s="149" t="e">
        <f t="shared" si="0"/>
        <v>#DIV/0!</v>
      </c>
      <c r="G25" s="150" t="e">
        <f t="shared" si="1"/>
        <v>#DIV/0!</v>
      </c>
      <c r="H25" s="155"/>
      <c r="I25" s="123"/>
      <c r="J25" s="124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</row>
    <row r="26" spans="1:25" x14ac:dyDescent="0.25">
      <c r="A26" s="125"/>
      <c r="B26" s="156" t="s">
        <v>9</v>
      </c>
      <c r="C26" s="157">
        <f>SUM(C10:C25)</f>
        <v>817390.43</v>
      </c>
      <c r="D26" s="157">
        <f>SUM(D10:D25)</f>
        <v>285668.75</v>
      </c>
      <c r="E26" s="217">
        <f>SUM(E10:E25)</f>
        <v>12.430759999999999</v>
      </c>
      <c r="F26" s="158"/>
      <c r="G26" s="81"/>
      <c r="H26" s="151"/>
      <c r="I26" s="123"/>
      <c r="J26" s="124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</row>
    <row r="27" spans="1:25" x14ac:dyDescent="0.25">
      <c r="A27" s="159"/>
      <c r="B27" s="136"/>
      <c r="C27" s="160"/>
      <c r="D27" s="160"/>
      <c r="E27" s="161"/>
      <c r="F27" s="158"/>
      <c r="G27" s="81"/>
      <c r="H27" s="151"/>
      <c r="I27" s="123"/>
      <c r="J27" s="124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</row>
    <row r="28" spans="1:25" x14ac:dyDescent="0.25">
      <c r="A28" s="162" t="s">
        <v>81</v>
      </c>
      <c r="B28" s="163"/>
      <c r="C28" s="81"/>
      <c r="D28" s="81"/>
      <c r="E28" s="164">
        <f>ROUND(C26/E26/12,2)</f>
        <v>5479.62</v>
      </c>
      <c r="F28" s="165"/>
      <c r="G28" s="81"/>
      <c r="H28" s="136"/>
      <c r="I28" s="123"/>
      <c r="J28" s="124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</row>
    <row r="29" spans="1:25" x14ac:dyDescent="0.25">
      <c r="A29" s="162" t="s">
        <v>33</v>
      </c>
      <c r="B29" s="163"/>
      <c r="C29" s="81"/>
      <c r="D29" s="81"/>
      <c r="E29" s="167">
        <f>ROUND(E28*10%,2)</f>
        <v>547.96</v>
      </c>
      <c r="F29" s="166"/>
      <c r="G29" s="81"/>
      <c r="H29" s="123"/>
      <c r="I29" s="123"/>
      <c r="J29" s="124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</row>
    <row r="30" spans="1:25" x14ac:dyDescent="0.25">
      <c r="A30" s="162" t="s">
        <v>83</v>
      </c>
      <c r="B30" s="163"/>
      <c r="C30" s="81"/>
      <c r="D30" s="81"/>
      <c r="E30" s="167">
        <f>ROUND(E28*5.4%,2)</f>
        <v>295.89999999999998</v>
      </c>
      <c r="F30" s="166"/>
      <c r="G30" s="222"/>
      <c r="H30" s="123"/>
      <c r="I30" s="123"/>
      <c r="J30" s="124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25" x14ac:dyDescent="0.25">
      <c r="A31" s="162" t="s">
        <v>86</v>
      </c>
      <c r="B31" s="163"/>
      <c r="C31" s="81"/>
      <c r="D31" s="81"/>
      <c r="E31" s="167">
        <f>ROUND(E28*4%/12*5,2)</f>
        <v>91.33</v>
      </c>
      <c r="F31" s="166"/>
      <c r="G31" s="81"/>
      <c r="H31" s="123"/>
      <c r="I31" s="123"/>
      <c r="J31" s="124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</row>
    <row r="32" spans="1:25" x14ac:dyDescent="0.25">
      <c r="A32" s="139" t="s">
        <v>9</v>
      </c>
      <c r="B32" s="137"/>
      <c r="C32" s="81"/>
      <c r="D32" s="81"/>
      <c r="E32" s="168">
        <f>E28+E29+E30+E31</f>
        <v>6414.81</v>
      </c>
      <c r="F32" s="81"/>
      <c r="G32" s="81"/>
      <c r="H32" s="81"/>
      <c r="I32" s="123"/>
      <c r="J32" s="124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</row>
    <row r="33" spans="1:25" x14ac:dyDescent="0.25">
      <c r="A33" s="159" t="s">
        <v>40</v>
      </c>
      <c r="B33" s="137"/>
      <c r="C33" s="169"/>
      <c r="D33" s="170"/>
      <c r="E33" s="221">
        <f>D26/C26</f>
        <v>0.34949999999999998</v>
      </c>
      <c r="F33" s="137"/>
      <c r="G33" s="81"/>
      <c r="H33" s="81"/>
      <c r="I33" s="123"/>
      <c r="J33" s="124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</row>
    <row r="34" spans="1:25" x14ac:dyDescent="0.25">
      <c r="A34" s="171"/>
      <c r="B34" s="172"/>
      <c r="C34" s="173"/>
      <c r="D34" s="174"/>
      <c r="E34" s="175"/>
      <c r="F34" s="172"/>
      <c r="G34" s="74"/>
      <c r="H34" s="74"/>
      <c r="I34" s="176"/>
      <c r="J34" s="124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</row>
    <row r="35" spans="1:25" x14ac:dyDescent="0.25">
      <c r="A35" s="229" t="s">
        <v>41</v>
      </c>
      <c r="B35" s="230"/>
      <c r="C35" s="177" t="s">
        <v>23</v>
      </c>
      <c r="D35" s="178" t="s">
        <v>24</v>
      </c>
      <c r="E35" s="177" t="s">
        <v>55</v>
      </c>
      <c r="F35" s="179" t="s">
        <v>34</v>
      </c>
      <c r="G35" s="180"/>
      <c r="H35" s="181"/>
      <c r="I35" s="182"/>
      <c r="J35" s="124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</row>
    <row r="36" spans="1:25" x14ac:dyDescent="0.25">
      <c r="A36" s="239" t="s">
        <v>68</v>
      </c>
      <c r="B36" s="240"/>
      <c r="C36" s="183">
        <f>ROUND(E32/5,2)</f>
        <v>1282.96</v>
      </c>
      <c r="D36" s="183">
        <f>ROUND(C36*E33,2)</f>
        <v>448.39</v>
      </c>
      <c r="E36" s="183">
        <f>C36+D36</f>
        <v>1731.35</v>
      </c>
      <c r="F36" s="184">
        <f>ROUND(E36*15%,2)</f>
        <v>259.7</v>
      </c>
      <c r="G36" s="184">
        <f>ROUND(E36*23%,2)</f>
        <v>398.21</v>
      </c>
      <c r="H36" s="185" t="s">
        <v>66</v>
      </c>
      <c r="I36" s="186"/>
      <c r="J36" s="124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</row>
    <row r="37" spans="1:25" x14ac:dyDescent="0.25">
      <c r="A37" s="241" t="s">
        <v>13</v>
      </c>
      <c r="B37" s="242"/>
      <c r="C37" s="183">
        <f>ROUND(E32/12,2)</f>
        <v>534.57000000000005</v>
      </c>
      <c r="D37" s="183">
        <f>ROUND(C37*E33,2)</f>
        <v>186.83</v>
      </c>
      <c r="E37" s="183">
        <f>C37+D37</f>
        <v>721.4</v>
      </c>
      <c r="F37" s="183">
        <f>ROUND(E37*15%,2)</f>
        <v>108.21</v>
      </c>
      <c r="G37" s="183">
        <f>ROUND(E37*30%,2)</f>
        <v>216.42</v>
      </c>
      <c r="H37" s="185" t="s">
        <v>82</v>
      </c>
      <c r="I37" s="186"/>
      <c r="J37" s="124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</row>
    <row r="38" spans="1:25" x14ac:dyDescent="0.25">
      <c r="A38" s="243" t="s">
        <v>14</v>
      </c>
      <c r="B38" s="244"/>
      <c r="C38" s="187">
        <f>ROUND(E32*0.9/20,2)</f>
        <v>288.67</v>
      </c>
      <c r="D38" s="187">
        <f>ROUND(C38*E33,2)</f>
        <v>100.89</v>
      </c>
      <c r="E38" s="187">
        <f>C38+D38</f>
        <v>389.56</v>
      </c>
      <c r="F38" s="187">
        <f>ROUND(E38*0%,2)</f>
        <v>0</v>
      </c>
      <c r="G38" s="187">
        <f>ROUND(E38*30%,2)</f>
        <v>116.87</v>
      </c>
      <c r="H38" s="188" t="s">
        <v>67</v>
      </c>
      <c r="I38" s="189"/>
      <c r="J38" s="124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</row>
    <row r="39" spans="1:25" x14ac:dyDescent="0.25">
      <c r="A39" s="227" t="s">
        <v>5</v>
      </c>
      <c r="B39" s="228"/>
      <c r="C39" s="190" t="s">
        <v>15</v>
      </c>
      <c r="D39" s="191" t="s">
        <v>35</v>
      </c>
      <c r="E39" s="192"/>
      <c r="F39" s="193" t="s">
        <v>36</v>
      </c>
      <c r="G39" s="194"/>
      <c r="H39" s="194"/>
      <c r="I39" s="195"/>
      <c r="J39" s="124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</row>
    <row r="40" spans="1:25" x14ac:dyDescent="0.25">
      <c r="A40" s="245" t="s">
        <v>16</v>
      </c>
      <c r="B40" s="246"/>
      <c r="C40" s="196">
        <v>1207.72</v>
      </c>
      <c r="D40" s="197"/>
      <c r="E40" s="136"/>
      <c r="F40" s="231">
        <f>ROUND(D43*100/C26,2)</f>
        <v>1.77</v>
      </c>
      <c r="G40" s="232"/>
      <c r="H40" s="233"/>
      <c r="I40" s="123"/>
      <c r="J40" s="124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</row>
    <row r="41" spans="1:25" x14ac:dyDescent="0.25">
      <c r="A41" s="223" t="s">
        <v>7</v>
      </c>
      <c r="B41" s="224"/>
      <c r="C41" s="196"/>
      <c r="D41" s="136"/>
      <c r="E41" s="136"/>
      <c r="F41" s="234"/>
      <c r="G41" s="235"/>
      <c r="H41" s="236"/>
      <c r="I41" s="123"/>
      <c r="J41" s="124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x14ac:dyDescent="0.25">
      <c r="A42" s="225" t="s">
        <v>8</v>
      </c>
      <c r="B42" s="226"/>
      <c r="C42" s="198"/>
      <c r="D42" s="136"/>
      <c r="E42" s="136"/>
      <c r="F42" s="199" t="s">
        <v>12</v>
      </c>
      <c r="G42" s="200" t="s">
        <v>13</v>
      </c>
      <c r="H42" s="190" t="s">
        <v>14</v>
      </c>
      <c r="I42" s="123"/>
      <c r="J42" s="124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x14ac:dyDescent="0.25">
      <c r="A43" s="201"/>
      <c r="B43" s="202" t="s">
        <v>9</v>
      </c>
      <c r="C43" s="203">
        <f>SUM(C40:C42)</f>
        <v>1207.72</v>
      </c>
      <c r="D43" s="203">
        <f>ROUND(C43*12,2)</f>
        <v>14492.64</v>
      </c>
      <c r="E43" s="203"/>
      <c r="F43" s="203">
        <f>ROUND(C36*F40%,2)</f>
        <v>22.71</v>
      </c>
      <c r="G43" s="203">
        <f>ROUND(C37*F40%,2)</f>
        <v>9.4600000000000009</v>
      </c>
      <c r="H43" s="204">
        <f>ROUND(C38*F40%,2)</f>
        <v>5.1100000000000003</v>
      </c>
      <c r="I43" s="123"/>
      <c r="J43" s="124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x14ac:dyDescent="0.25">
      <c r="A44" s="205"/>
      <c r="B44" s="118"/>
      <c r="C44" s="23"/>
      <c r="D44" s="23"/>
      <c r="E44" s="23"/>
      <c r="F44" s="23"/>
      <c r="G44" s="206"/>
      <c r="H44" s="23"/>
      <c r="I44" s="118"/>
      <c r="J44" s="207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</row>
    <row r="45" spans="1:25" ht="15.75" thickBot="1" x14ac:dyDescent="0.3">
      <c r="A45" s="1" t="s">
        <v>69</v>
      </c>
      <c r="B45" s="208"/>
      <c r="C45" s="209"/>
      <c r="D45" s="209"/>
      <c r="E45" s="209"/>
      <c r="F45" s="209"/>
      <c r="G45" s="210"/>
      <c r="H45" s="209"/>
      <c r="I45" s="208"/>
      <c r="J45" s="211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25">
      <c r="B46" s="118"/>
      <c r="C46" s="23"/>
      <c r="D46" s="23"/>
      <c r="E46" s="23"/>
      <c r="F46" s="23"/>
      <c r="G46" s="206"/>
      <c r="H46" s="23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</row>
    <row r="47" spans="1:25" x14ac:dyDescent="0.25">
      <c r="B47" s="118"/>
      <c r="C47" s="23"/>
      <c r="D47" s="23"/>
      <c r="E47" s="23"/>
      <c r="F47" s="23"/>
      <c r="G47" s="206"/>
      <c r="H47" s="23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</row>
    <row r="48" spans="1:25" x14ac:dyDescent="0.25">
      <c r="B48" s="118"/>
      <c r="C48" s="23"/>
      <c r="D48" s="23"/>
      <c r="E48" s="23"/>
      <c r="F48" s="212"/>
      <c r="G48" s="213"/>
      <c r="H48" s="212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</row>
    <row r="49" spans="2:25" x14ac:dyDescent="0.25">
      <c r="B49" s="118"/>
      <c r="C49" s="23"/>
      <c r="D49" s="23"/>
      <c r="E49" s="23"/>
      <c r="F49" s="214"/>
      <c r="G49" s="212"/>
      <c r="H49" s="214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</row>
    <row r="50" spans="2:25" x14ac:dyDescent="0.25">
      <c r="B50" s="118"/>
      <c r="C50" s="23"/>
      <c r="D50" s="23"/>
      <c r="E50" s="23"/>
      <c r="F50" s="23"/>
      <c r="G50" s="206"/>
      <c r="H50" s="23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</row>
    <row r="51" spans="2:25" x14ac:dyDescent="0.25">
      <c r="B51" s="118"/>
      <c r="C51" s="23"/>
      <c r="D51" s="23"/>
      <c r="E51" s="23"/>
      <c r="F51" s="23"/>
      <c r="G51" s="206"/>
      <c r="H51" s="23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</row>
    <row r="52" spans="2:25" x14ac:dyDescent="0.25">
      <c r="B52" s="118"/>
      <c r="C52" s="23"/>
      <c r="D52" s="23"/>
      <c r="E52" s="23"/>
      <c r="F52" s="23"/>
      <c r="G52" s="206"/>
      <c r="H52" s="23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</row>
    <row r="53" spans="2:25" x14ac:dyDescent="0.25">
      <c r="B53" s="118"/>
      <c r="C53" s="23"/>
      <c r="D53" s="23"/>
      <c r="E53" s="23"/>
      <c r="F53" s="23"/>
      <c r="G53" s="206"/>
      <c r="H53" s="23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</row>
    <row r="54" spans="2:25" x14ac:dyDescent="0.25">
      <c r="B54" s="118"/>
      <c r="C54" s="23"/>
      <c r="D54" s="23"/>
      <c r="E54" s="23"/>
      <c r="F54" s="23"/>
      <c r="G54" s="206"/>
      <c r="H54" s="23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</row>
    <row r="55" spans="2:25" x14ac:dyDescent="0.25">
      <c r="B55" s="118"/>
      <c r="C55" s="23"/>
      <c r="D55" s="23"/>
      <c r="E55" s="23"/>
      <c r="F55" s="23"/>
      <c r="G55" s="206"/>
      <c r="H55" s="23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</row>
    <row r="56" spans="2:25" x14ac:dyDescent="0.25">
      <c r="B56" s="118"/>
      <c r="C56" s="23"/>
      <c r="D56" s="23"/>
      <c r="E56" s="23"/>
      <c r="F56" s="23"/>
      <c r="G56" s="206"/>
      <c r="H56" s="23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2:25" x14ac:dyDescent="0.25">
      <c r="B57" s="118"/>
      <c r="C57" s="23"/>
      <c r="D57" s="23"/>
      <c r="E57" s="23"/>
      <c r="F57" s="23"/>
      <c r="G57" s="206"/>
      <c r="H57" s="23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</row>
    <row r="58" spans="2:25" x14ac:dyDescent="0.25">
      <c r="B58" s="118"/>
      <c r="C58" s="23"/>
      <c r="D58" s="23"/>
      <c r="E58" s="23"/>
      <c r="F58" s="23"/>
      <c r="G58" s="206"/>
      <c r="H58" s="23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</row>
    <row r="59" spans="2:25" x14ac:dyDescent="0.25">
      <c r="B59" s="118"/>
      <c r="C59" s="23"/>
      <c r="D59" s="23"/>
      <c r="E59" s="23"/>
      <c r="F59" s="23"/>
      <c r="G59" s="206"/>
      <c r="H59" s="23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2:25" x14ac:dyDescent="0.25">
      <c r="B60" s="118"/>
      <c r="C60" s="23"/>
      <c r="D60" s="23"/>
      <c r="E60" s="23"/>
      <c r="F60" s="23"/>
      <c r="G60" s="206"/>
      <c r="H60" s="23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2:25" x14ac:dyDescent="0.25">
      <c r="B61" s="118"/>
      <c r="C61" s="23"/>
      <c r="D61" s="23"/>
      <c r="E61" s="23"/>
      <c r="F61" s="23"/>
      <c r="G61" s="206"/>
      <c r="H61" s="23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</row>
    <row r="62" spans="2:25" x14ac:dyDescent="0.25">
      <c r="B62" s="118"/>
      <c r="C62" s="23"/>
      <c r="D62" s="23"/>
      <c r="E62" s="23"/>
      <c r="F62" s="23"/>
      <c r="G62" s="206"/>
      <c r="H62" s="23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</row>
    <row r="63" spans="2:25" x14ac:dyDescent="0.25">
      <c r="B63" s="118"/>
      <c r="C63" s="23"/>
      <c r="D63" s="23"/>
      <c r="E63" s="23"/>
      <c r="F63" s="23"/>
      <c r="G63" s="206"/>
      <c r="H63" s="23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</row>
    <row r="64" spans="2:25" x14ac:dyDescent="0.25">
      <c r="B64" s="118"/>
      <c r="C64" s="23"/>
      <c r="D64" s="23"/>
      <c r="E64" s="23"/>
      <c r="F64" s="23"/>
      <c r="G64" s="206"/>
      <c r="H64" s="23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</row>
    <row r="65" spans="2:25" x14ac:dyDescent="0.25">
      <c r="B65" s="118"/>
      <c r="C65" s="23"/>
      <c r="D65" s="23"/>
      <c r="E65" s="23"/>
      <c r="F65" s="23"/>
      <c r="G65" s="206"/>
      <c r="H65" s="23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</row>
    <row r="66" spans="2:25" x14ac:dyDescent="0.25">
      <c r="B66" s="118"/>
      <c r="C66" s="23"/>
      <c r="D66" s="23"/>
      <c r="E66" s="23"/>
      <c r="F66" s="23"/>
      <c r="G66" s="206"/>
      <c r="H66" s="23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</row>
    <row r="67" spans="2:25" x14ac:dyDescent="0.25">
      <c r="B67" s="118"/>
      <c r="C67" s="23"/>
      <c r="D67" s="23"/>
      <c r="E67" s="23"/>
      <c r="F67" s="23"/>
      <c r="G67" s="206"/>
      <c r="H67" s="23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2:25" x14ac:dyDescent="0.25">
      <c r="B68" s="118"/>
      <c r="C68" s="23"/>
      <c r="D68" s="23"/>
      <c r="E68" s="23"/>
      <c r="F68" s="23"/>
      <c r="G68" s="206"/>
      <c r="H68" s="23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  <row r="69" spans="2:25" x14ac:dyDescent="0.25">
      <c r="B69" s="118"/>
      <c r="C69" s="23"/>
      <c r="D69" s="23"/>
      <c r="E69" s="23"/>
      <c r="F69" s="23"/>
      <c r="G69" s="206"/>
      <c r="H69" s="23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</row>
    <row r="70" spans="2:25" x14ac:dyDescent="0.25">
      <c r="B70" s="118"/>
      <c r="C70" s="23"/>
      <c r="D70" s="23"/>
      <c r="E70" s="23"/>
      <c r="F70" s="23"/>
      <c r="G70" s="206"/>
      <c r="H70" s="23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</row>
    <row r="71" spans="2:25" x14ac:dyDescent="0.25">
      <c r="B71" s="118"/>
      <c r="C71" s="23"/>
      <c r="D71" s="23"/>
      <c r="E71" s="23"/>
      <c r="F71" s="23"/>
      <c r="G71" s="206"/>
      <c r="H71" s="23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</row>
    <row r="72" spans="2:25" x14ac:dyDescent="0.25">
      <c r="B72" s="118"/>
      <c r="C72" s="23"/>
      <c r="D72" s="23"/>
      <c r="E72" s="23"/>
      <c r="F72" s="23"/>
      <c r="G72" s="206"/>
      <c r="H72" s="23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2:25" x14ac:dyDescent="0.25">
      <c r="B73" s="118"/>
      <c r="C73" s="23"/>
      <c r="D73" s="23"/>
      <c r="E73" s="23"/>
      <c r="F73" s="23"/>
      <c r="G73" s="206"/>
      <c r="H73" s="23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2:25" x14ac:dyDescent="0.25">
      <c r="B74" s="118"/>
      <c r="C74" s="23"/>
      <c r="D74" s="23"/>
      <c r="E74" s="23"/>
      <c r="F74" s="23"/>
      <c r="G74" s="206"/>
      <c r="H74" s="23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  <row r="75" spans="2:25" x14ac:dyDescent="0.25">
      <c r="B75" s="118"/>
      <c r="C75" s="23"/>
      <c r="D75" s="23"/>
      <c r="E75" s="23"/>
      <c r="F75" s="23"/>
      <c r="G75" s="206"/>
      <c r="H75" s="23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</row>
    <row r="76" spans="2:25" x14ac:dyDescent="0.25">
      <c r="B76" s="118"/>
      <c r="C76" s="23"/>
      <c r="D76" s="23"/>
      <c r="E76" s="23"/>
      <c r="F76" s="23"/>
      <c r="G76" s="206"/>
      <c r="H76" s="23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</row>
    <row r="77" spans="2:25" x14ac:dyDescent="0.25">
      <c r="B77" s="118"/>
      <c r="C77" s="23"/>
      <c r="D77" s="23"/>
      <c r="E77" s="23"/>
      <c r="F77" s="23"/>
      <c r="G77" s="206"/>
      <c r="H77" s="23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</row>
    <row r="78" spans="2:25" x14ac:dyDescent="0.25">
      <c r="B78" s="118"/>
      <c r="C78" s="23"/>
      <c r="D78" s="23"/>
      <c r="E78" s="23"/>
      <c r="F78" s="23"/>
      <c r="G78" s="206"/>
      <c r="H78" s="23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</row>
    <row r="79" spans="2:25" x14ac:dyDescent="0.25">
      <c r="B79" s="118"/>
      <c r="C79" s="23"/>
      <c r="D79" s="23"/>
      <c r="E79" s="23"/>
      <c r="F79" s="23"/>
      <c r="G79" s="206"/>
      <c r="H79" s="23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</row>
    <row r="80" spans="2:25" x14ac:dyDescent="0.25">
      <c r="B80" s="118"/>
      <c r="C80" s="23"/>
      <c r="D80" s="23"/>
      <c r="E80" s="23"/>
      <c r="F80" s="23"/>
      <c r="G80" s="206"/>
      <c r="H80" s="23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2:25" x14ac:dyDescent="0.25">
      <c r="B81" s="118"/>
      <c r="C81" s="23"/>
      <c r="D81" s="23"/>
      <c r="E81" s="23"/>
      <c r="F81" s="23"/>
      <c r="G81" s="206"/>
      <c r="H81" s="23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2:25" x14ac:dyDescent="0.25">
      <c r="B82" s="118"/>
      <c r="C82" s="23"/>
      <c r="D82" s="23"/>
      <c r="E82" s="23"/>
      <c r="F82" s="23"/>
      <c r="G82" s="206"/>
      <c r="H82" s="23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2:25" x14ac:dyDescent="0.25">
      <c r="B83" s="118"/>
      <c r="C83" s="23"/>
      <c r="D83" s="23"/>
      <c r="E83" s="23"/>
      <c r="F83" s="23"/>
      <c r="G83" s="206"/>
      <c r="H83" s="23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</row>
    <row r="84" spans="2:25" x14ac:dyDescent="0.25">
      <c r="B84" s="118"/>
      <c r="C84" s="23"/>
      <c r="D84" s="23"/>
      <c r="E84" s="23"/>
      <c r="F84" s="23"/>
      <c r="G84" s="206"/>
      <c r="H84" s="23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2:25" x14ac:dyDescent="0.25">
      <c r="B85" s="118"/>
      <c r="C85" s="23"/>
      <c r="D85" s="23"/>
      <c r="E85" s="23"/>
      <c r="F85" s="23"/>
      <c r="G85" s="206"/>
      <c r="H85" s="23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</row>
    <row r="86" spans="2:25" x14ac:dyDescent="0.25">
      <c r="B86" s="118"/>
      <c r="C86" s="23"/>
      <c r="D86" s="23"/>
      <c r="E86" s="23"/>
      <c r="F86" s="23"/>
      <c r="G86" s="206"/>
      <c r="H86" s="23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</row>
    <row r="87" spans="2:25" x14ac:dyDescent="0.25">
      <c r="B87" s="118"/>
      <c r="C87" s="23"/>
      <c r="D87" s="23"/>
      <c r="E87" s="23"/>
      <c r="F87" s="23"/>
      <c r="G87" s="206"/>
      <c r="H87" s="23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</row>
    <row r="88" spans="2:25" x14ac:dyDescent="0.25">
      <c r="B88" s="118"/>
      <c r="C88" s="23"/>
      <c r="D88" s="23"/>
      <c r="E88" s="23"/>
      <c r="F88" s="23"/>
      <c r="G88" s="206"/>
      <c r="H88" s="23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</row>
    <row r="89" spans="2:25" x14ac:dyDescent="0.25">
      <c r="B89" s="118"/>
      <c r="C89" s="23"/>
      <c r="D89" s="23"/>
      <c r="E89" s="23"/>
      <c r="F89" s="23"/>
      <c r="G89" s="206"/>
      <c r="H89" s="23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</row>
    <row r="90" spans="2:25" x14ac:dyDescent="0.25">
      <c r="B90" s="118"/>
      <c r="C90" s="23"/>
      <c r="D90" s="23"/>
      <c r="E90" s="23"/>
      <c r="F90" s="23"/>
      <c r="G90" s="206"/>
      <c r="H90" s="23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2:25" x14ac:dyDescent="0.25">
      <c r="B91" s="118"/>
      <c r="C91" s="23"/>
      <c r="D91" s="23"/>
      <c r="E91" s="23"/>
      <c r="F91" s="23"/>
      <c r="G91" s="206"/>
      <c r="H91" s="23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</row>
    <row r="92" spans="2:25" x14ac:dyDescent="0.25">
      <c r="B92" s="118"/>
      <c r="C92" s="23"/>
      <c r="D92" s="23"/>
      <c r="E92" s="23"/>
      <c r="F92" s="23"/>
      <c r="G92" s="206"/>
      <c r="H92" s="23"/>
    </row>
    <row r="93" spans="2:25" x14ac:dyDescent="0.25">
      <c r="B93" s="118"/>
      <c r="C93" s="23"/>
      <c r="D93" s="23"/>
      <c r="E93" s="23"/>
      <c r="F93" s="23"/>
      <c r="G93" s="206"/>
      <c r="H93" s="23"/>
    </row>
    <row r="94" spans="2:25" x14ac:dyDescent="0.25">
      <c r="B94" s="118"/>
      <c r="C94" s="23"/>
      <c r="D94" s="23"/>
      <c r="E94" s="23"/>
      <c r="F94" s="23"/>
      <c r="G94" s="206"/>
      <c r="H94" s="23"/>
    </row>
    <row r="95" spans="2:25" x14ac:dyDescent="0.25">
      <c r="B95" s="118"/>
      <c r="C95" s="23"/>
      <c r="D95" s="23"/>
      <c r="E95" s="23"/>
      <c r="F95" s="23"/>
      <c r="G95" s="206"/>
      <c r="H95" s="23"/>
    </row>
    <row r="96" spans="2:25" x14ac:dyDescent="0.25">
      <c r="B96" s="118"/>
      <c r="C96" s="23"/>
      <c r="D96" s="23"/>
      <c r="E96" s="23"/>
      <c r="F96" s="23"/>
      <c r="G96" s="206"/>
      <c r="H96" s="23"/>
    </row>
    <row r="97" spans="2:8" x14ac:dyDescent="0.25">
      <c r="B97" s="118"/>
      <c r="C97" s="23"/>
      <c r="D97" s="23"/>
      <c r="E97" s="23"/>
      <c r="F97" s="23"/>
      <c r="G97" s="206"/>
      <c r="H97" s="23"/>
    </row>
    <row r="98" spans="2:8" x14ac:dyDescent="0.25">
      <c r="B98" s="118"/>
      <c r="C98" s="23"/>
      <c r="D98" s="23"/>
      <c r="E98" s="23"/>
      <c r="F98" s="23"/>
      <c r="G98" s="206"/>
      <c r="H98" s="23"/>
    </row>
    <row r="99" spans="2:8" x14ac:dyDescent="0.25">
      <c r="B99" s="118"/>
      <c r="C99" s="23"/>
      <c r="D99" s="23"/>
      <c r="E99" s="23"/>
      <c r="F99" s="23"/>
      <c r="G99" s="206"/>
      <c r="H99" s="23"/>
    </row>
    <row r="100" spans="2:8" x14ac:dyDescent="0.25">
      <c r="B100" s="118"/>
      <c r="C100" s="23"/>
      <c r="D100" s="23"/>
      <c r="E100" s="23"/>
      <c r="F100" s="23"/>
      <c r="G100" s="206"/>
      <c r="H100" s="23"/>
    </row>
    <row r="101" spans="2:8" x14ac:dyDescent="0.25">
      <c r="B101" s="118"/>
      <c r="C101" s="23"/>
      <c r="D101" s="23"/>
      <c r="E101" s="23"/>
      <c r="F101" s="23"/>
      <c r="G101" s="206"/>
      <c r="H101" s="23"/>
    </row>
    <row r="102" spans="2:8" x14ac:dyDescent="0.25">
      <c r="B102" s="118"/>
      <c r="C102" s="23"/>
      <c r="D102" s="23"/>
      <c r="E102" s="23"/>
      <c r="F102" s="23"/>
      <c r="G102" s="206"/>
      <c r="H102" s="23"/>
    </row>
    <row r="103" spans="2:8" x14ac:dyDescent="0.25">
      <c r="B103" s="118"/>
      <c r="C103" s="23"/>
      <c r="D103" s="23"/>
      <c r="E103" s="23"/>
      <c r="F103" s="23"/>
      <c r="G103" s="206"/>
      <c r="H103" s="23"/>
    </row>
    <row r="104" spans="2:8" x14ac:dyDescent="0.25">
      <c r="B104" s="118"/>
      <c r="C104" s="23"/>
      <c r="D104" s="23"/>
      <c r="E104" s="23"/>
      <c r="F104" s="23"/>
      <c r="G104" s="206"/>
      <c r="H104" s="23"/>
    </row>
    <row r="105" spans="2:8" x14ac:dyDescent="0.25">
      <c r="B105" s="118"/>
      <c r="C105" s="23"/>
      <c r="D105" s="23"/>
      <c r="E105" s="23"/>
      <c r="F105" s="23"/>
      <c r="G105" s="206"/>
      <c r="H105" s="23"/>
    </row>
    <row r="106" spans="2:8" x14ac:dyDescent="0.25">
      <c r="B106" s="118"/>
      <c r="C106" s="23"/>
      <c r="D106" s="23"/>
      <c r="E106" s="23"/>
      <c r="F106" s="23"/>
      <c r="G106" s="206"/>
      <c r="H106" s="23"/>
    </row>
    <row r="107" spans="2:8" x14ac:dyDescent="0.25">
      <c r="B107" s="118"/>
      <c r="C107" s="23"/>
      <c r="D107" s="23"/>
      <c r="E107" s="23"/>
      <c r="F107" s="23"/>
      <c r="G107" s="206"/>
      <c r="H107" s="23"/>
    </row>
    <row r="108" spans="2:8" x14ac:dyDescent="0.25">
      <c r="B108" s="118"/>
      <c r="C108" s="23"/>
      <c r="D108" s="23"/>
      <c r="E108" s="23"/>
      <c r="F108" s="23"/>
      <c r="G108" s="206"/>
      <c r="H108" s="23"/>
    </row>
    <row r="109" spans="2:8" x14ac:dyDescent="0.25">
      <c r="B109" s="118"/>
      <c r="C109" s="23"/>
      <c r="D109" s="23"/>
      <c r="E109" s="23"/>
      <c r="F109" s="23"/>
      <c r="G109" s="206"/>
      <c r="H109" s="23"/>
    </row>
    <row r="110" spans="2:8" x14ac:dyDescent="0.25">
      <c r="B110" s="118"/>
      <c r="C110" s="23"/>
      <c r="D110" s="23"/>
      <c r="E110" s="23"/>
      <c r="F110" s="23"/>
      <c r="G110" s="206"/>
      <c r="H110" s="23"/>
    </row>
    <row r="111" spans="2:8" x14ac:dyDescent="0.25">
      <c r="B111" s="118"/>
      <c r="C111" s="23"/>
      <c r="D111" s="23"/>
      <c r="E111" s="23"/>
      <c r="F111" s="23"/>
      <c r="G111" s="206"/>
      <c r="H111" s="23"/>
    </row>
    <row r="112" spans="2:8" x14ac:dyDescent="0.25">
      <c r="B112" s="118"/>
      <c r="C112" s="23"/>
      <c r="D112" s="23"/>
      <c r="E112" s="23"/>
      <c r="F112" s="23"/>
      <c r="G112" s="206"/>
      <c r="H112" s="23"/>
    </row>
    <row r="113" spans="2:8" x14ac:dyDescent="0.25">
      <c r="B113" s="118"/>
      <c r="C113" s="23"/>
      <c r="D113" s="23"/>
      <c r="E113" s="23"/>
      <c r="F113" s="23"/>
      <c r="G113" s="206"/>
      <c r="H113" s="23"/>
    </row>
    <row r="114" spans="2:8" x14ac:dyDescent="0.25">
      <c r="B114" s="118"/>
      <c r="C114" s="23"/>
      <c r="D114" s="23"/>
      <c r="E114" s="23"/>
      <c r="F114" s="23"/>
      <c r="G114" s="206"/>
      <c r="H114" s="23"/>
    </row>
    <row r="115" spans="2:8" x14ac:dyDescent="0.25">
      <c r="B115" s="118"/>
      <c r="C115" s="23"/>
      <c r="D115" s="23"/>
      <c r="E115" s="23"/>
      <c r="F115" s="23"/>
      <c r="G115" s="206"/>
      <c r="H115" s="23"/>
    </row>
    <row r="116" spans="2:8" x14ac:dyDescent="0.25">
      <c r="B116" s="118"/>
      <c r="C116" s="23"/>
      <c r="D116" s="23"/>
      <c r="E116" s="23"/>
      <c r="F116" s="23"/>
      <c r="G116" s="206"/>
      <c r="H116" s="23"/>
    </row>
    <row r="117" spans="2:8" x14ac:dyDescent="0.25">
      <c r="B117" s="118"/>
      <c r="C117" s="23"/>
      <c r="D117" s="23"/>
      <c r="E117" s="23"/>
      <c r="F117" s="23"/>
      <c r="G117" s="206"/>
      <c r="H117" s="23"/>
    </row>
    <row r="118" spans="2:8" x14ac:dyDescent="0.25">
      <c r="B118" s="118"/>
      <c r="C118" s="23"/>
      <c r="D118" s="23"/>
      <c r="E118" s="23"/>
      <c r="F118" s="23"/>
      <c r="G118" s="206"/>
      <c r="H118" s="23"/>
    </row>
    <row r="119" spans="2:8" x14ac:dyDescent="0.25">
      <c r="B119" s="118"/>
      <c r="C119" s="23"/>
      <c r="D119" s="23"/>
      <c r="E119" s="23"/>
      <c r="F119" s="23"/>
      <c r="G119" s="206"/>
      <c r="H119" s="23"/>
    </row>
    <row r="120" spans="2:8" x14ac:dyDescent="0.25">
      <c r="B120" s="118"/>
      <c r="C120" s="23"/>
      <c r="D120" s="23"/>
      <c r="E120" s="23"/>
      <c r="F120" s="23"/>
      <c r="G120" s="206"/>
      <c r="H120" s="23"/>
    </row>
    <row r="121" spans="2:8" x14ac:dyDescent="0.25">
      <c r="B121" s="118"/>
      <c r="C121" s="23"/>
      <c r="D121" s="23"/>
      <c r="E121" s="23"/>
      <c r="F121" s="23"/>
      <c r="G121" s="206"/>
      <c r="H121" s="23"/>
    </row>
    <row r="122" spans="2:8" x14ac:dyDescent="0.25">
      <c r="B122" s="118"/>
      <c r="C122" s="23"/>
      <c r="D122" s="23"/>
      <c r="E122" s="23"/>
      <c r="F122" s="23"/>
      <c r="G122" s="206"/>
      <c r="H122" s="23"/>
    </row>
    <row r="123" spans="2:8" x14ac:dyDescent="0.25">
      <c r="B123" s="118"/>
      <c r="C123" s="23"/>
      <c r="D123" s="23"/>
      <c r="E123" s="23"/>
      <c r="F123" s="23"/>
      <c r="G123" s="206"/>
      <c r="H123" s="23"/>
    </row>
    <row r="124" spans="2:8" x14ac:dyDescent="0.25">
      <c r="B124" s="118"/>
      <c r="C124" s="23"/>
      <c r="D124" s="23"/>
      <c r="E124" s="23"/>
      <c r="F124" s="23"/>
      <c r="G124" s="206"/>
      <c r="H124" s="23"/>
    </row>
    <row r="125" spans="2:8" x14ac:dyDescent="0.25">
      <c r="B125" s="118"/>
      <c r="C125" s="23"/>
      <c r="D125" s="23"/>
      <c r="E125" s="23"/>
      <c r="F125" s="23"/>
      <c r="G125" s="206"/>
      <c r="H125" s="23"/>
    </row>
    <row r="126" spans="2:8" x14ac:dyDescent="0.25">
      <c r="B126" s="118"/>
      <c r="C126" s="23"/>
      <c r="D126" s="23"/>
      <c r="E126" s="23"/>
      <c r="F126" s="23"/>
      <c r="G126" s="206"/>
      <c r="H126" s="23"/>
    </row>
    <row r="127" spans="2:8" x14ac:dyDescent="0.25">
      <c r="B127" s="118"/>
      <c r="C127" s="23"/>
      <c r="D127" s="23"/>
      <c r="E127" s="23"/>
      <c r="F127" s="23"/>
      <c r="G127" s="206"/>
      <c r="H127" s="23"/>
    </row>
    <row r="128" spans="2:8" x14ac:dyDescent="0.25">
      <c r="B128" s="118"/>
      <c r="C128" s="23"/>
      <c r="D128" s="23"/>
      <c r="E128" s="23"/>
      <c r="F128" s="23"/>
      <c r="G128" s="206"/>
      <c r="H128" s="23"/>
    </row>
    <row r="129" spans="2:8" x14ac:dyDescent="0.25">
      <c r="B129" s="118"/>
      <c r="C129" s="23"/>
      <c r="D129" s="23"/>
      <c r="E129" s="23"/>
      <c r="F129" s="23"/>
      <c r="G129" s="206"/>
      <c r="H129" s="23"/>
    </row>
    <row r="130" spans="2:8" x14ac:dyDescent="0.25">
      <c r="B130" s="118"/>
      <c r="C130" s="23"/>
      <c r="D130" s="23"/>
      <c r="E130" s="23"/>
      <c r="F130" s="23"/>
      <c r="G130" s="206"/>
      <c r="H130" s="23"/>
    </row>
    <row r="131" spans="2:8" x14ac:dyDescent="0.25">
      <c r="B131" s="118"/>
      <c r="C131" s="23"/>
      <c r="D131" s="23"/>
      <c r="E131" s="23"/>
      <c r="F131" s="23"/>
      <c r="G131" s="206"/>
      <c r="H131" s="23"/>
    </row>
    <row r="132" spans="2:8" x14ac:dyDescent="0.25">
      <c r="B132" s="118"/>
      <c r="C132" s="23"/>
      <c r="D132" s="23"/>
      <c r="E132" s="23"/>
      <c r="F132" s="23"/>
      <c r="G132" s="206"/>
      <c r="H132" s="23"/>
    </row>
    <row r="133" spans="2:8" x14ac:dyDescent="0.25">
      <c r="B133" s="118"/>
      <c r="C133" s="23"/>
      <c r="D133" s="23"/>
      <c r="E133" s="23"/>
      <c r="F133" s="23"/>
      <c r="G133" s="206"/>
      <c r="H133" s="23"/>
    </row>
    <row r="134" spans="2:8" x14ac:dyDescent="0.25">
      <c r="B134" s="118"/>
      <c r="C134" s="23"/>
      <c r="D134" s="23"/>
      <c r="E134" s="23"/>
      <c r="F134" s="23"/>
      <c r="G134" s="206"/>
      <c r="H134" s="23"/>
    </row>
    <row r="135" spans="2:8" x14ac:dyDescent="0.25">
      <c r="B135" s="118"/>
      <c r="C135" s="23"/>
      <c r="D135" s="23"/>
      <c r="E135" s="23"/>
      <c r="F135" s="23"/>
      <c r="G135" s="206"/>
      <c r="H135" s="23"/>
    </row>
    <row r="136" spans="2:8" x14ac:dyDescent="0.25">
      <c r="B136" s="118"/>
      <c r="C136" s="23"/>
      <c r="D136" s="23"/>
      <c r="E136" s="23"/>
      <c r="F136" s="23"/>
      <c r="G136" s="206"/>
      <c r="H136" s="23"/>
    </row>
    <row r="137" spans="2:8" x14ac:dyDescent="0.25">
      <c r="B137" s="118"/>
      <c r="C137" s="23"/>
      <c r="D137" s="23"/>
      <c r="E137" s="23"/>
      <c r="F137" s="23"/>
      <c r="G137" s="206"/>
      <c r="H137" s="23"/>
    </row>
    <row r="138" spans="2:8" x14ac:dyDescent="0.25">
      <c r="B138" s="118"/>
      <c r="C138" s="23"/>
      <c r="D138" s="23"/>
      <c r="E138" s="23"/>
      <c r="F138" s="23"/>
      <c r="G138" s="206"/>
      <c r="H138" s="23"/>
    </row>
    <row r="139" spans="2:8" x14ac:dyDescent="0.25">
      <c r="B139" s="118"/>
      <c r="C139" s="23"/>
      <c r="D139" s="23"/>
      <c r="E139" s="23"/>
      <c r="F139" s="23"/>
      <c r="G139" s="206"/>
      <c r="H139" s="23"/>
    </row>
    <row r="140" spans="2:8" x14ac:dyDescent="0.25">
      <c r="B140" s="118"/>
      <c r="C140" s="23"/>
      <c r="D140" s="23"/>
      <c r="E140" s="23"/>
      <c r="F140" s="23"/>
      <c r="G140" s="206"/>
      <c r="H140" s="23"/>
    </row>
    <row r="141" spans="2:8" x14ac:dyDescent="0.25">
      <c r="B141" s="118"/>
      <c r="C141" s="23"/>
      <c r="D141" s="23"/>
      <c r="E141" s="23"/>
      <c r="F141" s="23"/>
      <c r="G141" s="206"/>
      <c r="H141" s="23"/>
    </row>
    <row r="142" spans="2:8" x14ac:dyDescent="0.25">
      <c r="B142" s="118"/>
      <c r="C142" s="23"/>
      <c r="D142" s="23"/>
      <c r="E142" s="23"/>
      <c r="F142" s="23"/>
      <c r="G142" s="206"/>
      <c r="H142" s="23"/>
    </row>
    <row r="143" spans="2:8" x14ac:dyDescent="0.25">
      <c r="B143" s="118"/>
      <c r="C143" s="23"/>
      <c r="D143" s="23"/>
      <c r="E143" s="23"/>
      <c r="F143" s="23"/>
      <c r="G143" s="206"/>
      <c r="H143" s="23"/>
    </row>
    <row r="144" spans="2:8" x14ac:dyDescent="0.25">
      <c r="B144" s="118"/>
      <c r="C144" s="23"/>
      <c r="D144" s="23"/>
      <c r="E144" s="23"/>
      <c r="F144" s="23"/>
      <c r="G144" s="206"/>
      <c r="H144" s="23"/>
    </row>
    <row r="145" spans="2:8" x14ac:dyDescent="0.25">
      <c r="B145" s="118"/>
      <c r="C145" s="23"/>
      <c r="D145" s="23"/>
      <c r="E145" s="23"/>
      <c r="F145" s="23"/>
      <c r="G145" s="206"/>
      <c r="H145" s="23"/>
    </row>
    <row r="146" spans="2:8" x14ac:dyDescent="0.25">
      <c r="B146" s="118"/>
      <c r="C146" s="23"/>
      <c r="D146" s="23"/>
      <c r="E146" s="23"/>
      <c r="F146" s="23"/>
      <c r="G146" s="206"/>
      <c r="H146" s="23"/>
    </row>
    <row r="147" spans="2:8" x14ac:dyDescent="0.25">
      <c r="B147" s="118"/>
      <c r="C147" s="23"/>
      <c r="D147" s="23"/>
      <c r="E147" s="23"/>
      <c r="F147" s="23"/>
      <c r="G147" s="206"/>
      <c r="H147" s="23"/>
    </row>
    <row r="148" spans="2:8" x14ac:dyDescent="0.25">
      <c r="B148" s="118"/>
      <c r="C148" s="23"/>
      <c r="D148" s="23"/>
      <c r="E148" s="23"/>
      <c r="F148" s="23"/>
      <c r="G148" s="206"/>
      <c r="H148" s="23"/>
    </row>
    <row r="149" spans="2:8" x14ac:dyDescent="0.25">
      <c r="B149" s="118"/>
      <c r="C149" s="23"/>
      <c r="D149" s="23"/>
      <c r="E149" s="23"/>
      <c r="F149" s="23"/>
      <c r="G149" s="206"/>
      <c r="H149" s="23"/>
    </row>
    <row r="150" spans="2:8" x14ac:dyDescent="0.25">
      <c r="B150" s="118"/>
      <c r="C150" s="23"/>
      <c r="D150" s="23"/>
      <c r="E150" s="23"/>
      <c r="F150" s="23"/>
      <c r="G150" s="206"/>
      <c r="H150" s="23"/>
    </row>
    <row r="151" spans="2:8" x14ac:dyDescent="0.25">
      <c r="B151" s="118"/>
      <c r="C151" s="23"/>
      <c r="D151" s="23"/>
      <c r="E151" s="23"/>
      <c r="F151" s="23"/>
      <c r="G151" s="206"/>
      <c r="H151" s="23"/>
    </row>
    <row r="152" spans="2:8" x14ac:dyDescent="0.25">
      <c r="B152" s="118"/>
      <c r="C152" s="23"/>
      <c r="D152" s="23"/>
      <c r="E152" s="23"/>
      <c r="F152" s="23"/>
      <c r="G152" s="206"/>
      <c r="H152" s="23"/>
    </row>
    <row r="153" spans="2:8" x14ac:dyDescent="0.25">
      <c r="B153" s="118"/>
      <c r="C153" s="23"/>
      <c r="D153" s="23"/>
      <c r="E153" s="23"/>
      <c r="F153" s="23"/>
      <c r="G153" s="206"/>
      <c r="H153" s="23"/>
    </row>
    <row r="154" spans="2:8" x14ac:dyDescent="0.25">
      <c r="B154" s="118"/>
      <c r="C154" s="23"/>
      <c r="D154" s="23"/>
      <c r="E154" s="23"/>
      <c r="F154" s="23"/>
      <c r="G154" s="206"/>
      <c r="H154" s="23"/>
    </row>
    <row r="155" spans="2:8" x14ac:dyDescent="0.25">
      <c r="B155" s="118"/>
      <c r="C155" s="23"/>
      <c r="D155" s="23"/>
      <c r="E155" s="23"/>
      <c r="F155" s="23"/>
      <c r="G155" s="206"/>
      <c r="H155" s="23"/>
    </row>
    <row r="156" spans="2:8" x14ac:dyDescent="0.25">
      <c r="B156" s="118"/>
      <c r="C156" s="23"/>
      <c r="D156" s="23"/>
      <c r="E156" s="23"/>
      <c r="F156" s="23"/>
      <c r="G156" s="206"/>
      <c r="H156" s="23"/>
    </row>
    <row r="157" spans="2:8" x14ac:dyDescent="0.25">
      <c r="B157" s="118"/>
      <c r="C157" s="23"/>
      <c r="D157" s="23"/>
      <c r="E157" s="23"/>
      <c r="F157" s="23"/>
      <c r="G157" s="206"/>
      <c r="H157" s="23"/>
    </row>
    <row r="158" spans="2:8" x14ac:dyDescent="0.25">
      <c r="B158" s="118"/>
      <c r="C158" s="23"/>
      <c r="D158" s="23"/>
      <c r="E158" s="23"/>
      <c r="F158" s="23"/>
      <c r="G158" s="206"/>
      <c r="H158" s="23"/>
    </row>
    <row r="159" spans="2:8" x14ac:dyDescent="0.25">
      <c r="B159" s="118"/>
      <c r="C159" s="23"/>
      <c r="D159" s="23"/>
      <c r="E159" s="23"/>
      <c r="F159" s="23"/>
      <c r="G159" s="206"/>
      <c r="H159" s="23"/>
    </row>
    <row r="160" spans="2:8" x14ac:dyDescent="0.25">
      <c r="B160" s="118"/>
      <c r="C160" s="23"/>
      <c r="D160" s="23"/>
      <c r="E160" s="23"/>
      <c r="F160" s="23"/>
      <c r="G160" s="206"/>
      <c r="H160" s="23"/>
    </row>
    <row r="161" spans="2:8" x14ac:dyDescent="0.25">
      <c r="B161" s="118"/>
      <c r="C161" s="23"/>
      <c r="D161" s="23"/>
      <c r="E161" s="23"/>
      <c r="F161" s="23"/>
      <c r="G161" s="206"/>
      <c r="H161" s="23"/>
    </row>
    <row r="162" spans="2:8" x14ac:dyDescent="0.25">
      <c r="B162" s="118"/>
      <c r="C162" s="23"/>
      <c r="D162" s="23"/>
      <c r="E162" s="23"/>
      <c r="F162" s="23"/>
      <c r="G162" s="206"/>
      <c r="H162" s="23"/>
    </row>
    <row r="163" spans="2:8" x14ac:dyDescent="0.25">
      <c r="B163" s="118"/>
      <c r="C163" s="23"/>
      <c r="D163" s="23"/>
      <c r="E163" s="23"/>
      <c r="F163" s="23"/>
      <c r="G163" s="206"/>
      <c r="H163" s="23"/>
    </row>
    <row r="164" spans="2:8" x14ac:dyDescent="0.25">
      <c r="B164" s="118"/>
      <c r="C164" s="23"/>
      <c r="D164" s="23"/>
      <c r="E164" s="23"/>
      <c r="F164" s="23"/>
      <c r="G164" s="206"/>
      <c r="H164" s="23"/>
    </row>
    <row r="165" spans="2:8" x14ac:dyDescent="0.25">
      <c r="B165" s="118"/>
      <c r="C165" s="23"/>
      <c r="D165" s="23"/>
      <c r="E165" s="23"/>
      <c r="F165" s="23"/>
      <c r="G165" s="206"/>
      <c r="H165" s="23"/>
    </row>
    <row r="166" spans="2:8" x14ac:dyDescent="0.25">
      <c r="B166" s="118"/>
      <c r="C166" s="23"/>
      <c r="D166" s="23"/>
      <c r="E166" s="23"/>
      <c r="F166" s="23"/>
      <c r="G166" s="206"/>
      <c r="H166" s="23"/>
    </row>
    <row r="167" spans="2:8" x14ac:dyDescent="0.25">
      <c r="B167" s="118"/>
      <c r="C167" s="23"/>
      <c r="D167" s="23"/>
      <c r="E167" s="23"/>
      <c r="F167" s="23"/>
      <c r="G167" s="206"/>
      <c r="H167" s="23"/>
    </row>
    <row r="168" spans="2:8" x14ac:dyDescent="0.25">
      <c r="B168" s="118"/>
      <c r="C168" s="23"/>
      <c r="D168" s="23"/>
      <c r="E168" s="23"/>
      <c r="F168" s="23"/>
      <c r="G168" s="206"/>
      <c r="H168" s="23"/>
    </row>
    <row r="169" spans="2:8" x14ac:dyDescent="0.25">
      <c r="B169" s="118"/>
      <c r="C169" s="23"/>
      <c r="D169" s="23"/>
      <c r="E169" s="23"/>
      <c r="F169" s="23"/>
      <c r="G169" s="206"/>
      <c r="H169" s="23"/>
    </row>
    <row r="170" spans="2:8" x14ac:dyDescent="0.25">
      <c r="B170" s="118"/>
      <c r="C170" s="23"/>
      <c r="D170" s="23"/>
      <c r="E170" s="23"/>
      <c r="F170" s="23"/>
      <c r="G170" s="206"/>
      <c r="H170" s="23"/>
    </row>
    <row r="171" spans="2:8" x14ac:dyDescent="0.25">
      <c r="B171" s="118"/>
      <c r="C171" s="23"/>
      <c r="D171" s="23"/>
      <c r="E171" s="23"/>
      <c r="F171" s="23"/>
      <c r="G171" s="206"/>
      <c r="H171" s="23"/>
    </row>
    <row r="172" spans="2:8" x14ac:dyDescent="0.25">
      <c r="B172" s="118"/>
      <c r="C172" s="23"/>
      <c r="D172" s="23"/>
      <c r="E172" s="23"/>
      <c r="F172" s="23"/>
      <c r="G172" s="206"/>
      <c r="H172" s="23"/>
    </row>
    <row r="173" spans="2:8" x14ac:dyDescent="0.25">
      <c r="B173" s="118"/>
      <c r="C173" s="23"/>
      <c r="D173" s="23"/>
      <c r="E173" s="23"/>
      <c r="F173" s="23"/>
      <c r="G173" s="206"/>
      <c r="H173" s="23"/>
    </row>
    <row r="174" spans="2:8" x14ac:dyDescent="0.25">
      <c r="B174" s="118"/>
      <c r="C174" s="23"/>
      <c r="D174" s="23"/>
      <c r="E174" s="23"/>
      <c r="F174" s="23"/>
      <c r="G174" s="206"/>
      <c r="H174" s="23"/>
    </row>
    <row r="175" spans="2:8" x14ac:dyDescent="0.25">
      <c r="B175" s="118"/>
      <c r="C175" s="23"/>
      <c r="D175" s="23"/>
      <c r="E175" s="23"/>
      <c r="F175" s="23"/>
      <c r="G175" s="206"/>
      <c r="H175" s="23"/>
    </row>
    <row r="176" spans="2:8" x14ac:dyDescent="0.25">
      <c r="B176" s="118"/>
      <c r="C176" s="23"/>
      <c r="D176" s="23"/>
      <c r="E176" s="23"/>
      <c r="F176" s="23"/>
      <c r="G176" s="206"/>
      <c r="H176" s="23"/>
    </row>
    <row r="177" spans="2:8" x14ac:dyDescent="0.25">
      <c r="B177" s="118"/>
      <c r="C177" s="23"/>
      <c r="D177" s="23"/>
      <c r="E177" s="23"/>
      <c r="F177" s="23"/>
      <c r="G177" s="206"/>
      <c r="H177" s="23"/>
    </row>
    <row r="178" spans="2:8" x14ac:dyDescent="0.25">
      <c r="B178" s="118"/>
      <c r="C178" s="23"/>
      <c r="D178" s="23"/>
      <c r="E178" s="23"/>
      <c r="F178" s="23"/>
      <c r="G178" s="206"/>
      <c r="H178" s="23"/>
    </row>
    <row r="179" spans="2:8" x14ac:dyDescent="0.25">
      <c r="B179" s="118"/>
      <c r="C179" s="23"/>
      <c r="D179" s="23"/>
      <c r="E179" s="23"/>
      <c r="F179" s="23"/>
      <c r="G179" s="206"/>
      <c r="H179" s="23"/>
    </row>
    <row r="180" spans="2:8" x14ac:dyDescent="0.25">
      <c r="B180" s="118"/>
      <c r="C180" s="23"/>
      <c r="D180" s="23"/>
      <c r="E180" s="23"/>
      <c r="F180" s="23"/>
      <c r="G180" s="206"/>
      <c r="H180" s="23"/>
    </row>
    <row r="181" spans="2:8" x14ac:dyDescent="0.25">
      <c r="B181" s="118"/>
      <c r="C181" s="23"/>
      <c r="D181" s="23"/>
      <c r="E181" s="23"/>
      <c r="F181" s="23"/>
      <c r="G181" s="206"/>
      <c r="H181" s="23"/>
    </row>
    <row r="182" spans="2:8" x14ac:dyDescent="0.25">
      <c r="B182" s="118"/>
      <c r="C182" s="23"/>
      <c r="D182" s="23"/>
      <c r="E182" s="23"/>
      <c r="F182" s="23"/>
      <c r="G182" s="206"/>
      <c r="H182" s="23"/>
    </row>
    <row r="183" spans="2:8" x14ac:dyDescent="0.25">
      <c r="B183" s="118"/>
      <c r="C183" s="23"/>
      <c r="D183" s="23"/>
      <c r="E183" s="23"/>
      <c r="F183" s="23"/>
      <c r="G183" s="206"/>
      <c r="H183" s="23"/>
    </row>
    <row r="184" spans="2:8" x14ac:dyDescent="0.25">
      <c r="B184" s="118"/>
      <c r="C184" s="23"/>
      <c r="D184" s="23"/>
      <c r="E184" s="23"/>
      <c r="F184" s="23"/>
      <c r="G184" s="206"/>
      <c r="H184" s="23"/>
    </row>
    <row r="185" spans="2:8" x14ac:dyDescent="0.25">
      <c r="B185" s="118"/>
      <c r="C185" s="23"/>
      <c r="D185" s="23"/>
      <c r="E185" s="23"/>
      <c r="F185" s="23"/>
      <c r="G185" s="206"/>
      <c r="H185" s="23"/>
    </row>
    <row r="186" spans="2:8" x14ac:dyDescent="0.25">
      <c r="B186" s="118"/>
      <c r="C186" s="23"/>
      <c r="D186" s="23"/>
      <c r="E186" s="23"/>
      <c r="F186" s="23"/>
      <c r="G186" s="206"/>
      <c r="H186" s="23"/>
    </row>
    <row r="187" spans="2:8" x14ac:dyDescent="0.25">
      <c r="B187" s="118"/>
      <c r="C187" s="23"/>
      <c r="D187" s="23"/>
      <c r="E187" s="23"/>
      <c r="F187" s="23"/>
      <c r="G187" s="206"/>
      <c r="H187" s="23"/>
    </row>
    <row r="188" spans="2:8" x14ac:dyDescent="0.25">
      <c r="B188" s="118"/>
      <c r="C188" s="23"/>
      <c r="D188" s="23"/>
      <c r="E188" s="23"/>
      <c r="F188" s="23"/>
      <c r="G188" s="206"/>
      <c r="H188" s="23"/>
    </row>
    <row r="189" spans="2:8" x14ac:dyDescent="0.25">
      <c r="B189" s="118"/>
      <c r="C189" s="23"/>
      <c r="D189" s="23"/>
      <c r="E189" s="23"/>
      <c r="F189" s="23"/>
      <c r="G189" s="206"/>
      <c r="H189" s="23"/>
    </row>
    <row r="190" spans="2:8" x14ac:dyDescent="0.25">
      <c r="B190" s="118"/>
      <c r="C190" s="23"/>
      <c r="D190" s="23"/>
      <c r="E190" s="23"/>
      <c r="F190" s="23"/>
      <c r="G190" s="206"/>
      <c r="H190" s="23"/>
    </row>
    <row r="191" spans="2:8" x14ac:dyDescent="0.25">
      <c r="B191" s="118"/>
      <c r="C191" s="23"/>
      <c r="D191" s="23"/>
      <c r="E191" s="23"/>
      <c r="F191" s="23"/>
      <c r="G191" s="206"/>
      <c r="H191" s="23"/>
    </row>
    <row r="192" spans="2:8" x14ac:dyDescent="0.25">
      <c r="B192" s="118"/>
      <c r="C192" s="23"/>
      <c r="D192" s="23"/>
      <c r="E192" s="23"/>
      <c r="F192" s="23"/>
      <c r="G192" s="206"/>
      <c r="H192" s="23"/>
    </row>
    <row r="193" spans="2:8" x14ac:dyDescent="0.25">
      <c r="B193" s="118"/>
      <c r="C193" s="23"/>
      <c r="D193" s="23"/>
      <c r="E193" s="23"/>
      <c r="F193" s="23"/>
      <c r="G193" s="206"/>
      <c r="H193" s="23"/>
    </row>
    <row r="194" spans="2:8" x14ac:dyDescent="0.25">
      <c r="B194" s="118"/>
      <c r="C194" s="23"/>
      <c r="D194" s="23"/>
      <c r="E194" s="23"/>
      <c r="F194" s="23"/>
      <c r="G194" s="206"/>
      <c r="H194" s="23"/>
    </row>
    <row r="195" spans="2:8" x14ac:dyDescent="0.25">
      <c r="B195" s="118"/>
      <c r="C195" s="23"/>
      <c r="D195" s="23"/>
      <c r="E195" s="23"/>
      <c r="F195" s="23"/>
      <c r="G195" s="206"/>
      <c r="H195" s="23"/>
    </row>
    <row r="196" spans="2:8" x14ac:dyDescent="0.25">
      <c r="B196" s="118"/>
      <c r="C196" s="23"/>
      <c r="D196" s="23"/>
      <c r="E196" s="23"/>
      <c r="F196" s="23"/>
      <c r="G196" s="206"/>
      <c r="H196" s="23"/>
    </row>
    <row r="197" spans="2:8" x14ac:dyDescent="0.25">
      <c r="B197" s="118"/>
      <c r="C197" s="23"/>
      <c r="D197" s="23"/>
      <c r="E197" s="23"/>
      <c r="F197" s="23"/>
      <c r="G197" s="206"/>
      <c r="H197" s="23"/>
    </row>
    <row r="198" spans="2:8" x14ac:dyDescent="0.25">
      <c r="B198" s="118"/>
      <c r="C198" s="23"/>
      <c r="D198" s="23"/>
      <c r="E198" s="23"/>
      <c r="F198" s="23"/>
      <c r="G198" s="206"/>
      <c r="H198" s="23"/>
    </row>
    <row r="199" spans="2:8" x14ac:dyDescent="0.25">
      <c r="B199" s="118"/>
      <c r="C199" s="23"/>
      <c r="D199" s="23"/>
      <c r="E199" s="23"/>
      <c r="F199" s="23"/>
      <c r="G199" s="206"/>
      <c r="H199" s="23"/>
    </row>
    <row r="200" spans="2:8" x14ac:dyDescent="0.25">
      <c r="B200" s="118"/>
      <c r="C200" s="23"/>
      <c r="D200" s="23"/>
      <c r="E200" s="23"/>
      <c r="F200" s="23"/>
      <c r="G200" s="206"/>
      <c r="H200" s="23"/>
    </row>
    <row r="201" spans="2:8" x14ac:dyDescent="0.25">
      <c r="B201" s="118"/>
      <c r="C201" s="23"/>
      <c r="D201" s="23"/>
      <c r="E201" s="23"/>
      <c r="F201" s="23"/>
      <c r="G201" s="206"/>
      <c r="H201" s="23"/>
    </row>
    <row r="202" spans="2:8" x14ac:dyDescent="0.25">
      <c r="B202" s="118"/>
      <c r="C202" s="23"/>
      <c r="D202" s="23"/>
      <c r="E202" s="23"/>
      <c r="F202" s="23"/>
      <c r="G202" s="206"/>
      <c r="H202" s="23"/>
    </row>
    <row r="203" spans="2:8" x14ac:dyDescent="0.25">
      <c r="B203" s="118"/>
      <c r="C203" s="23"/>
      <c r="D203" s="23"/>
      <c r="E203" s="23"/>
      <c r="F203" s="23"/>
      <c r="G203" s="206"/>
      <c r="H203" s="23"/>
    </row>
    <row r="204" spans="2:8" x14ac:dyDescent="0.25">
      <c r="B204" s="118"/>
      <c r="C204" s="23"/>
      <c r="D204" s="23"/>
      <c r="E204" s="23"/>
      <c r="F204" s="23"/>
      <c r="G204" s="206"/>
      <c r="H204" s="23"/>
    </row>
    <row r="205" spans="2:8" x14ac:dyDescent="0.25">
      <c r="B205" s="118"/>
      <c r="C205" s="23"/>
      <c r="D205" s="23"/>
      <c r="E205" s="23"/>
      <c r="F205" s="23"/>
      <c r="G205" s="206"/>
      <c r="H205" s="23"/>
    </row>
    <row r="206" spans="2:8" x14ac:dyDescent="0.25">
      <c r="B206" s="118"/>
      <c r="C206" s="23"/>
      <c r="D206" s="23"/>
      <c r="E206" s="23"/>
      <c r="F206" s="23"/>
      <c r="G206" s="206"/>
      <c r="H206" s="23"/>
    </row>
    <row r="207" spans="2:8" x14ac:dyDescent="0.25">
      <c r="B207" s="118"/>
      <c r="C207" s="23"/>
      <c r="D207" s="23"/>
      <c r="E207" s="23"/>
      <c r="F207" s="23"/>
      <c r="G207" s="206"/>
      <c r="H207" s="23"/>
    </row>
    <row r="208" spans="2:8" x14ac:dyDescent="0.25">
      <c r="B208" s="118"/>
      <c r="C208" s="23"/>
      <c r="D208" s="23"/>
      <c r="E208" s="23"/>
      <c r="F208" s="23"/>
      <c r="G208" s="206"/>
      <c r="H208" s="23"/>
    </row>
    <row r="209" spans="2:8" x14ac:dyDescent="0.25">
      <c r="B209" s="118"/>
      <c r="C209" s="23"/>
      <c r="D209" s="23"/>
      <c r="E209" s="23"/>
      <c r="F209" s="23"/>
      <c r="G209" s="206"/>
      <c r="H209" s="23"/>
    </row>
    <row r="210" spans="2:8" x14ac:dyDescent="0.25">
      <c r="B210" s="118"/>
      <c r="C210" s="23"/>
      <c r="D210" s="23"/>
      <c r="E210" s="23"/>
      <c r="F210" s="23"/>
      <c r="G210" s="206"/>
      <c r="H210" s="23"/>
    </row>
    <row r="211" spans="2:8" x14ac:dyDescent="0.25">
      <c r="B211" s="118"/>
      <c r="C211" s="23"/>
      <c r="D211" s="23"/>
      <c r="E211" s="23"/>
      <c r="F211" s="23"/>
      <c r="G211" s="206"/>
      <c r="H211" s="23"/>
    </row>
    <row r="212" spans="2:8" x14ac:dyDescent="0.25">
      <c r="B212" s="118"/>
      <c r="C212" s="23"/>
      <c r="D212" s="23"/>
      <c r="E212" s="23"/>
      <c r="F212" s="23"/>
      <c r="G212" s="206"/>
      <c r="H212" s="23"/>
    </row>
    <row r="213" spans="2:8" x14ac:dyDescent="0.25">
      <c r="B213" s="118"/>
      <c r="C213" s="23"/>
      <c r="D213" s="23"/>
      <c r="E213" s="23"/>
      <c r="F213" s="23"/>
      <c r="G213" s="206"/>
      <c r="H213" s="23"/>
    </row>
    <row r="214" spans="2:8" x14ac:dyDescent="0.25">
      <c r="B214" s="118"/>
      <c r="C214" s="23"/>
      <c r="D214" s="23"/>
      <c r="E214" s="23"/>
      <c r="F214" s="23"/>
      <c r="G214" s="206"/>
      <c r="H214" s="23"/>
    </row>
    <row r="215" spans="2:8" x14ac:dyDescent="0.25">
      <c r="B215" s="118"/>
      <c r="C215" s="23"/>
      <c r="D215" s="23"/>
      <c r="E215" s="23"/>
      <c r="F215" s="23"/>
      <c r="G215" s="206"/>
      <c r="H215" s="23"/>
    </row>
    <row r="216" spans="2:8" x14ac:dyDescent="0.25">
      <c r="B216" s="118"/>
      <c r="C216" s="23"/>
      <c r="D216" s="23"/>
      <c r="E216" s="23"/>
      <c r="F216" s="23"/>
      <c r="G216" s="206"/>
      <c r="H216" s="23"/>
    </row>
    <row r="217" spans="2:8" x14ac:dyDescent="0.25">
      <c r="B217" s="118"/>
      <c r="C217" s="23"/>
      <c r="D217" s="23"/>
      <c r="E217" s="23"/>
      <c r="F217" s="23"/>
      <c r="G217" s="206"/>
      <c r="H217" s="23"/>
    </row>
    <row r="218" spans="2:8" x14ac:dyDescent="0.25">
      <c r="B218" s="118"/>
      <c r="C218" s="23"/>
      <c r="D218" s="23"/>
      <c r="E218" s="23"/>
      <c r="F218" s="23"/>
      <c r="G218" s="206"/>
      <c r="H218" s="23"/>
    </row>
    <row r="219" spans="2:8" x14ac:dyDescent="0.25">
      <c r="B219" s="118"/>
      <c r="C219" s="23"/>
      <c r="D219" s="23"/>
      <c r="E219" s="23"/>
      <c r="F219" s="23"/>
      <c r="G219" s="206"/>
      <c r="H219" s="23"/>
    </row>
    <row r="220" spans="2:8" x14ac:dyDescent="0.25">
      <c r="B220" s="118"/>
      <c r="C220" s="23"/>
      <c r="D220" s="23"/>
      <c r="E220" s="23"/>
      <c r="F220" s="23"/>
      <c r="G220" s="206"/>
      <c r="H220" s="23"/>
    </row>
    <row r="221" spans="2:8" x14ac:dyDescent="0.25">
      <c r="B221" s="118"/>
      <c r="C221" s="23"/>
      <c r="D221" s="23"/>
      <c r="E221" s="23"/>
      <c r="F221" s="23"/>
      <c r="G221" s="206"/>
      <c r="H221" s="23"/>
    </row>
    <row r="222" spans="2:8" x14ac:dyDescent="0.25">
      <c r="B222" s="118"/>
      <c r="C222" s="23"/>
      <c r="D222" s="23"/>
      <c r="E222" s="23"/>
      <c r="F222" s="23"/>
      <c r="G222" s="206"/>
      <c r="H222" s="23"/>
    </row>
    <row r="223" spans="2:8" x14ac:dyDescent="0.25">
      <c r="B223" s="118"/>
      <c r="C223" s="23"/>
      <c r="D223" s="23"/>
      <c r="E223" s="23"/>
      <c r="F223" s="23"/>
      <c r="G223" s="206"/>
      <c r="H223" s="23"/>
    </row>
    <row r="224" spans="2:8" x14ac:dyDescent="0.25">
      <c r="B224" s="118"/>
      <c r="C224" s="23"/>
      <c r="D224" s="23"/>
      <c r="E224" s="23"/>
      <c r="F224" s="23"/>
      <c r="G224" s="206"/>
      <c r="H224" s="23"/>
    </row>
    <row r="225" spans="2:8" x14ac:dyDescent="0.25">
      <c r="B225" s="118"/>
      <c r="C225" s="23"/>
      <c r="D225" s="23"/>
      <c r="E225" s="23"/>
      <c r="F225" s="23"/>
      <c r="G225" s="206"/>
      <c r="H225" s="23"/>
    </row>
    <row r="226" spans="2:8" x14ac:dyDescent="0.25">
      <c r="B226" s="118"/>
      <c r="C226" s="23"/>
      <c r="D226" s="23"/>
      <c r="E226" s="23"/>
      <c r="F226" s="23"/>
      <c r="G226" s="206"/>
      <c r="H226" s="23"/>
    </row>
    <row r="227" spans="2:8" x14ac:dyDescent="0.25">
      <c r="B227" s="118"/>
      <c r="C227" s="23"/>
      <c r="D227" s="23"/>
      <c r="E227" s="23"/>
      <c r="F227" s="23"/>
      <c r="G227" s="206"/>
      <c r="H227" s="23"/>
    </row>
    <row r="228" spans="2:8" x14ac:dyDescent="0.25">
      <c r="B228" s="118"/>
      <c r="C228" s="23"/>
      <c r="D228" s="23"/>
      <c r="E228" s="23"/>
      <c r="F228" s="23"/>
      <c r="G228" s="206"/>
      <c r="H228" s="23"/>
    </row>
    <row r="229" spans="2:8" x14ac:dyDescent="0.25">
      <c r="B229" s="118"/>
      <c r="C229" s="23"/>
      <c r="D229" s="23"/>
      <c r="E229" s="23"/>
      <c r="F229" s="23"/>
      <c r="G229" s="206"/>
      <c r="H229" s="23"/>
    </row>
    <row r="230" spans="2:8" x14ac:dyDescent="0.25">
      <c r="B230" s="118"/>
      <c r="C230" s="23"/>
      <c r="D230" s="23"/>
      <c r="E230" s="23"/>
      <c r="F230" s="23"/>
      <c r="G230" s="206"/>
      <c r="H230" s="23"/>
    </row>
    <row r="231" spans="2:8" x14ac:dyDescent="0.25">
      <c r="B231" s="118"/>
      <c r="C231" s="23"/>
      <c r="D231" s="23"/>
      <c r="E231" s="23"/>
      <c r="F231" s="23"/>
      <c r="G231" s="206"/>
      <c r="H231" s="23"/>
    </row>
    <row r="232" spans="2:8" x14ac:dyDescent="0.25">
      <c r="B232" s="118"/>
      <c r="C232" s="23"/>
      <c r="D232" s="23"/>
      <c r="E232" s="23"/>
      <c r="F232" s="23"/>
      <c r="G232" s="206"/>
      <c r="H232" s="23"/>
    </row>
    <row r="233" spans="2:8" x14ac:dyDescent="0.25">
      <c r="B233" s="118"/>
      <c r="C233" s="23"/>
      <c r="D233" s="23"/>
      <c r="E233" s="23"/>
      <c r="F233" s="23"/>
      <c r="G233" s="206"/>
      <c r="H233" s="23"/>
    </row>
    <row r="234" spans="2:8" x14ac:dyDescent="0.25">
      <c r="B234" s="118"/>
      <c r="C234" s="23"/>
      <c r="D234" s="23"/>
      <c r="E234" s="23"/>
      <c r="F234" s="23"/>
      <c r="G234" s="206"/>
      <c r="H234" s="23"/>
    </row>
    <row r="235" spans="2:8" x14ac:dyDescent="0.25">
      <c r="B235" s="118"/>
      <c r="C235" s="23"/>
      <c r="D235" s="23"/>
      <c r="E235" s="23"/>
      <c r="F235" s="23"/>
      <c r="G235" s="206"/>
      <c r="H235" s="23"/>
    </row>
    <row r="236" spans="2:8" x14ac:dyDescent="0.25">
      <c r="B236" s="118"/>
      <c r="C236" s="23"/>
      <c r="D236" s="23"/>
      <c r="E236" s="23"/>
      <c r="F236" s="23"/>
      <c r="G236" s="206"/>
      <c r="H236" s="23"/>
    </row>
    <row r="237" spans="2:8" x14ac:dyDescent="0.25">
      <c r="B237" s="118"/>
      <c r="C237" s="23"/>
      <c r="D237" s="23"/>
      <c r="E237" s="23"/>
      <c r="F237" s="23"/>
      <c r="G237" s="206"/>
      <c r="H237" s="23"/>
    </row>
    <row r="238" spans="2:8" x14ac:dyDescent="0.25">
      <c r="B238" s="118"/>
      <c r="C238" s="23"/>
      <c r="D238" s="23"/>
      <c r="E238" s="23"/>
      <c r="F238" s="23"/>
      <c r="G238" s="206"/>
      <c r="H238" s="23"/>
    </row>
    <row r="239" spans="2:8" x14ac:dyDescent="0.25">
      <c r="B239" s="118"/>
      <c r="C239" s="23"/>
      <c r="D239" s="23"/>
      <c r="E239" s="23"/>
      <c r="F239" s="23"/>
      <c r="G239" s="206"/>
      <c r="H239" s="23"/>
    </row>
    <row r="240" spans="2:8" x14ac:dyDescent="0.25">
      <c r="B240" s="118"/>
      <c r="C240" s="23"/>
      <c r="D240" s="23"/>
      <c r="E240" s="23"/>
      <c r="F240" s="23"/>
      <c r="G240" s="206"/>
      <c r="H240" s="23"/>
    </row>
    <row r="241" spans="2:8" x14ac:dyDescent="0.25">
      <c r="B241" s="118"/>
      <c r="C241" s="23"/>
      <c r="D241" s="23"/>
      <c r="E241" s="23"/>
      <c r="F241" s="23"/>
      <c r="G241" s="206"/>
      <c r="H241" s="23"/>
    </row>
    <row r="242" spans="2:8" x14ac:dyDescent="0.25">
      <c r="B242" s="118"/>
      <c r="C242" s="23"/>
      <c r="D242" s="23"/>
      <c r="E242" s="23"/>
      <c r="F242" s="23"/>
      <c r="G242" s="206"/>
      <c r="H242" s="23"/>
    </row>
    <row r="243" spans="2:8" x14ac:dyDescent="0.25">
      <c r="B243" s="118"/>
      <c r="C243" s="23"/>
      <c r="D243" s="23"/>
      <c r="E243" s="23"/>
      <c r="F243" s="23"/>
      <c r="G243" s="206"/>
      <c r="H243" s="23"/>
    </row>
    <row r="244" spans="2:8" x14ac:dyDescent="0.25">
      <c r="B244" s="118"/>
      <c r="C244" s="23"/>
      <c r="D244" s="23"/>
      <c r="E244" s="23"/>
      <c r="F244" s="23"/>
      <c r="G244" s="206"/>
      <c r="H244" s="23"/>
    </row>
    <row r="245" spans="2:8" x14ac:dyDescent="0.25">
      <c r="B245" s="118"/>
      <c r="C245" s="23"/>
      <c r="D245" s="23"/>
      <c r="E245" s="23"/>
      <c r="F245" s="23"/>
      <c r="G245" s="206"/>
      <c r="H245" s="23"/>
    </row>
    <row r="246" spans="2:8" x14ac:dyDescent="0.25">
      <c r="B246" s="118"/>
      <c r="C246" s="23"/>
      <c r="D246" s="23"/>
      <c r="E246" s="23"/>
      <c r="F246" s="23"/>
      <c r="G246" s="206"/>
      <c r="H246" s="23"/>
    </row>
    <row r="247" spans="2:8" x14ac:dyDescent="0.25">
      <c r="B247" s="118"/>
      <c r="C247" s="23"/>
      <c r="D247" s="23"/>
      <c r="E247" s="23"/>
      <c r="F247" s="23"/>
      <c r="G247" s="206"/>
      <c r="H247" s="23"/>
    </row>
    <row r="248" spans="2:8" x14ac:dyDescent="0.25">
      <c r="B248" s="118"/>
      <c r="C248" s="23"/>
      <c r="D248" s="23"/>
      <c r="E248" s="23"/>
      <c r="F248" s="23"/>
      <c r="G248" s="206"/>
      <c r="H248" s="23"/>
    </row>
    <row r="249" spans="2:8" x14ac:dyDescent="0.25">
      <c r="B249" s="118"/>
      <c r="C249" s="23"/>
      <c r="D249" s="23"/>
      <c r="E249" s="23"/>
      <c r="F249" s="23"/>
      <c r="G249" s="206"/>
      <c r="H249" s="23"/>
    </row>
    <row r="250" spans="2:8" x14ac:dyDescent="0.25">
      <c r="B250" s="118"/>
      <c r="C250" s="23"/>
      <c r="D250" s="23"/>
      <c r="E250" s="23"/>
      <c r="F250" s="23"/>
      <c r="G250" s="206"/>
      <c r="H250" s="23"/>
    </row>
    <row r="251" spans="2:8" x14ac:dyDescent="0.25">
      <c r="B251" s="118"/>
      <c r="C251" s="23"/>
      <c r="D251" s="23"/>
      <c r="E251" s="23"/>
      <c r="F251" s="23"/>
      <c r="G251" s="206"/>
      <c r="H251" s="23"/>
    </row>
    <row r="252" spans="2:8" x14ac:dyDescent="0.25">
      <c r="B252" s="118"/>
      <c r="C252" s="23"/>
      <c r="D252" s="23"/>
      <c r="E252" s="23"/>
      <c r="F252" s="23"/>
      <c r="G252" s="206"/>
      <c r="H252" s="23"/>
    </row>
    <row r="253" spans="2:8" x14ac:dyDescent="0.25">
      <c r="B253" s="118"/>
      <c r="C253" s="23"/>
      <c r="D253" s="23"/>
      <c r="E253" s="23"/>
      <c r="F253" s="23"/>
      <c r="G253" s="206"/>
      <c r="H253" s="23"/>
    </row>
    <row r="254" spans="2:8" x14ac:dyDescent="0.25">
      <c r="B254" s="118"/>
      <c r="C254" s="23"/>
      <c r="D254" s="23"/>
      <c r="E254" s="23"/>
      <c r="F254" s="23"/>
      <c r="G254" s="206"/>
      <c r="H254" s="23"/>
    </row>
    <row r="255" spans="2:8" x14ac:dyDescent="0.25">
      <c r="B255" s="118"/>
      <c r="C255" s="23"/>
      <c r="D255" s="23"/>
      <c r="E255" s="23"/>
      <c r="F255" s="23"/>
      <c r="G255" s="206"/>
      <c r="H255" s="23"/>
    </row>
    <row r="256" spans="2:8" x14ac:dyDescent="0.25">
      <c r="B256" s="118"/>
      <c r="C256" s="23"/>
      <c r="D256" s="23"/>
      <c r="E256" s="23"/>
      <c r="F256" s="23"/>
      <c r="G256" s="206"/>
      <c r="H256" s="23"/>
    </row>
    <row r="257" spans="2:8" x14ac:dyDescent="0.25">
      <c r="B257" s="118"/>
      <c r="C257" s="23"/>
      <c r="D257" s="23"/>
      <c r="E257" s="23"/>
      <c r="F257" s="23"/>
      <c r="G257" s="206"/>
      <c r="H257" s="23"/>
    </row>
    <row r="258" spans="2:8" x14ac:dyDescent="0.25">
      <c r="B258" s="118"/>
      <c r="C258" s="23"/>
      <c r="D258" s="23"/>
      <c r="E258" s="23"/>
      <c r="F258" s="23"/>
      <c r="G258" s="206"/>
      <c r="H258" s="23"/>
    </row>
  </sheetData>
  <sheetProtection algorithmName="SHA-512" hashValue="SMzopQDkgq7jx0Hxw9xc7vsLKitCf+VLOAVXXhQND3Dsp6mWWagmn3OocbK1joZPogu/pGyMs7/1s/9Jz7MgTw==" saltValue="6PkEc1kSJbEYyF8m7PVadQ==" spinCount="100000" sheet="1" objects="1" scenarios="1"/>
  <mergeCells count="13">
    <mergeCell ref="C2:D2"/>
    <mergeCell ref="A36:B36"/>
    <mergeCell ref="A37:B37"/>
    <mergeCell ref="A38:B38"/>
    <mergeCell ref="A40:B40"/>
    <mergeCell ref="B4:C4"/>
    <mergeCell ref="B5:C5"/>
    <mergeCell ref="B6:C6"/>
    <mergeCell ref="A41:B41"/>
    <mergeCell ref="A42:B42"/>
    <mergeCell ref="A39:B39"/>
    <mergeCell ref="A35:B35"/>
    <mergeCell ref="F40:H41"/>
  </mergeCells>
  <phoneticPr fontId="0" type="noConversion"/>
  <pageMargins left="0.78740157480314965" right="0" top="0.39370078740157483" bottom="0.19685039370078741" header="0" footer="0"/>
  <pageSetup paperSize="9" scale="75" orientation="landscape" r:id="rId1"/>
  <headerFooter alignWithMargins="0"/>
  <ignoredErrors>
    <ignoredError sqref="E33 F40 E36:E37 D37 E38 D36 C37 F36:G38 E43:H43 F10:G25 E28 E2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7"/>
  <sheetViews>
    <sheetView topLeftCell="A88" zoomScale="80" zoomScaleNormal="80" zoomScalePageLayoutView="110" workbookViewId="0">
      <selection activeCell="K21" sqref="K21"/>
    </sheetView>
  </sheetViews>
  <sheetFormatPr baseColWidth="10" defaultColWidth="11.42578125" defaultRowHeight="15" x14ac:dyDescent="0.25"/>
  <cols>
    <col min="1" max="1" width="29.85546875" style="6" customWidth="1"/>
    <col min="2" max="2" width="21.85546875" style="6" customWidth="1"/>
    <col min="3" max="3" width="21.7109375" style="6" customWidth="1"/>
    <col min="4" max="4" width="23.7109375" style="6" customWidth="1"/>
    <col min="5" max="5" width="24.7109375" style="6" customWidth="1"/>
    <col min="6" max="6" width="11.140625" style="6" customWidth="1"/>
    <col min="7" max="9" width="11.42578125" style="5"/>
    <col min="10" max="10" width="11.42578125" style="6"/>
    <col min="11" max="11" width="11.85546875" style="7" bestFit="1" customWidth="1"/>
    <col min="12" max="16384" width="11.42578125" style="6"/>
  </cols>
  <sheetData>
    <row r="1" spans="1:8" x14ac:dyDescent="0.25">
      <c r="A1" s="3"/>
      <c r="B1" s="3"/>
      <c r="C1" s="3"/>
      <c r="D1" s="4"/>
      <c r="E1" s="3"/>
      <c r="F1" s="3"/>
    </row>
    <row r="2" spans="1:8" ht="23.25" customHeight="1" x14ac:dyDescent="0.4">
      <c r="A2" s="2" t="s">
        <v>85</v>
      </c>
      <c r="B2" s="2"/>
      <c r="C2" s="2"/>
      <c r="D2" s="2"/>
      <c r="E2" s="2"/>
      <c r="F2" s="2"/>
    </row>
    <row r="3" spans="1:8" ht="24" hidden="1" x14ac:dyDescent="0.4">
      <c r="A3" s="8"/>
      <c r="B3" s="8"/>
      <c r="C3" s="8"/>
      <c r="D3" s="8"/>
      <c r="E3" s="8"/>
      <c r="F3" s="8"/>
    </row>
    <row r="4" spans="1:8" ht="24.75" customHeight="1" x14ac:dyDescent="0.4">
      <c r="A4" s="250" t="s">
        <v>22</v>
      </c>
      <c r="B4" s="250"/>
      <c r="C4" s="250"/>
      <c r="D4" s="249" t="str">
        <f>'Betriebk. PK+SK'!C2</f>
        <v>Jöhstadt</v>
      </c>
      <c r="E4" s="249"/>
      <c r="F4" s="8"/>
    </row>
    <row r="5" spans="1:8" ht="16.5" customHeight="1" x14ac:dyDescent="0.25">
      <c r="A5" s="3"/>
      <c r="B5" s="3"/>
      <c r="C5" s="3"/>
      <c r="D5" s="3"/>
      <c r="E5" s="3"/>
      <c r="F5" s="3"/>
    </row>
    <row r="6" spans="1:8" ht="16.5" customHeight="1" x14ac:dyDescent="0.25">
      <c r="A6" s="3"/>
      <c r="B6" s="3"/>
      <c r="C6" s="3"/>
      <c r="D6" s="3"/>
      <c r="E6" s="3"/>
      <c r="F6" s="3"/>
    </row>
    <row r="7" spans="1:8" x14ac:dyDescent="0.25">
      <c r="A7" s="3"/>
      <c r="B7" s="3"/>
      <c r="C7" s="3"/>
      <c r="D7" s="3"/>
      <c r="E7" s="3"/>
      <c r="F7" s="3"/>
    </row>
    <row r="8" spans="1:8" ht="18.75" x14ac:dyDescent="0.3">
      <c r="A8" s="9" t="s">
        <v>53</v>
      </c>
      <c r="B8" s="9"/>
      <c r="C8" s="3"/>
      <c r="D8" s="10"/>
      <c r="E8" s="3"/>
      <c r="F8" s="3"/>
    </row>
    <row r="9" spans="1:8" x14ac:dyDescent="0.25">
      <c r="A9" s="3"/>
      <c r="B9" s="3"/>
      <c r="C9" s="3"/>
      <c r="D9" s="3"/>
      <c r="E9" s="3"/>
      <c r="F9" s="3"/>
    </row>
    <row r="10" spans="1:8" ht="15.75" x14ac:dyDescent="0.25">
      <c r="A10" s="11" t="s">
        <v>47</v>
      </c>
      <c r="B10" s="11"/>
      <c r="C10" s="12"/>
      <c r="D10" s="12"/>
      <c r="E10" s="12"/>
      <c r="F10" s="12"/>
    </row>
    <row r="11" spans="1:8" ht="15.75" hidden="1" x14ac:dyDescent="0.25">
      <c r="A11" s="12"/>
      <c r="B11" s="12"/>
      <c r="C11" s="12"/>
      <c r="D11" s="12"/>
      <c r="E11" s="12"/>
      <c r="F11" s="12"/>
    </row>
    <row r="12" spans="1:8" ht="15.75" x14ac:dyDescent="0.25">
      <c r="A12" s="12"/>
      <c r="B12" s="12"/>
      <c r="C12" s="12"/>
      <c r="D12" s="12"/>
      <c r="E12" s="12"/>
      <c r="F12" s="12"/>
    </row>
    <row r="13" spans="1:8" ht="15.75" x14ac:dyDescent="0.25">
      <c r="A13" s="13"/>
      <c r="B13" s="14" t="s">
        <v>11</v>
      </c>
      <c r="C13" s="15" t="s">
        <v>0</v>
      </c>
      <c r="D13" s="15" t="s">
        <v>10</v>
      </c>
      <c r="F13" s="12"/>
      <c r="H13" s="16"/>
    </row>
    <row r="14" spans="1:8" ht="15.75" x14ac:dyDescent="0.25">
      <c r="A14" s="17"/>
      <c r="B14" s="18" t="s">
        <v>25</v>
      </c>
      <c r="C14" s="18" t="s">
        <v>25</v>
      </c>
      <c r="D14" s="19" t="s">
        <v>25</v>
      </c>
      <c r="F14" s="12"/>
    </row>
    <row r="15" spans="1:8" ht="15.75" x14ac:dyDescent="0.25">
      <c r="A15" s="20" t="s">
        <v>1</v>
      </c>
      <c r="B15" s="21"/>
      <c r="C15" s="21"/>
      <c r="D15" s="21"/>
      <c r="F15" s="22"/>
      <c r="G15" s="23"/>
    </row>
    <row r="16" spans="1:8" ht="15.75" x14ac:dyDescent="0.25">
      <c r="A16" s="24" t="s">
        <v>2</v>
      </c>
      <c r="B16" s="220">
        <f>'Betriebk. PK+SK'!C36</f>
        <v>1282.96</v>
      </c>
      <c r="C16" s="25">
        <f>'Betriebk. PK+SK'!C37</f>
        <v>534.57000000000005</v>
      </c>
      <c r="D16" s="25">
        <f>'Betriebk. PK+SK'!C38</f>
        <v>288.67</v>
      </c>
      <c r="F16" s="26"/>
      <c r="G16" s="23"/>
    </row>
    <row r="17" spans="1:6" ht="15.75" x14ac:dyDescent="0.25">
      <c r="A17" s="20" t="s">
        <v>1</v>
      </c>
      <c r="B17" s="27"/>
      <c r="C17" s="27"/>
      <c r="D17" s="28"/>
      <c r="F17" s="12"/>
    </row>
    <row r="18" spans="1:6" ht="15.75" x14ac:dyDescent="0.25">
      <c r="A18" s="24" t="s">
        <v>3</v>
      </c>
      <c r="B18" s="25">
        <f>'Betriebk. PK+SK'!D36</f>
        <v>448.39</v>
      </c>
      <c r="C18" s="25">
        <f>'Betriebk. PK+SK'!D37</f>
        <v>186.83</v>
      </c>
      <c r="D18" s="29">
        <f>'Betriebk. PK+SK'!D38</f>
        <v>100.89</v>
      </c>
      <c r="F18" s="22"/>
    </row>
    <row r="19" spans="1:6" ht="15.75" x14ac:dyDescent="0.25">
      <c r="A19" s="31" t="s">
        <v>43</v>
      </c>
      <c r="B19" s="27"/>
      <c r="C19" s="27"/>
      <c r="D19" s="28"/>
      <c r="F19" s="12"/>
    </row>
    <row r="20" spans="1:6" ht="15.75" x14ac:dyDescent="0.25">
      <c r="A20" s="32" t="s">
        <v>42</v>
      </c>
      <c r="B20" s="220">
        <f>B16+B18</f>
        <v>1731.35</v>
      </c>
      <c r="C20" s="25">
        <f>C16+C18</f>
        <v>721.4</v>
      </c>
      <c r="D20" s="25">
        <f>D16+D18</f>
        <v>389.56</v>
      </c>
      <c r="F20" s="12"/>
    </row>
    <row r="21" spans="1:6" ht="15.75" x14ac:dyDescent="0.25">
      <c r="A21" s="12"/>
      <c r="B21" s="12"/>
      <c r="C21" s="12"/>
      <c r="D21" s="12"/>
      <c r="E21" s="12"/>
      <c r="F21" s="12"/>
    </row>
    <row r="22" spans="1:6" ht="15.75" x14ac:dyDescent="0.25">
      <c r="A22" s="12" t="s">
        <v>44</v>
      </c>
      <c r="B22" s="12"/>
      <c r="C22" s="12"/>
      <c r="D22" s="12"/>
      <c r="E22" s="12"/>
      <c r="F22" s="12"/>
    </row>
    <row r="23" spans="1:6" ht="15.75" x14ac:dyDescent="0.25">
      <c r="A23" s="12" t="s">
        <v>45</v>
      </c>
      <c r="B23" s="12"/>
      <c r="C23" s="12"/>
      <c r="D23" s="12"/>
      <c r="E23" s="12"/>
      <c r="F23" s="12"/>
    </row>
    <row r="24" spans="1:6" ht="15.75" x14ac:dyDescent="0.25">
      <c r="A24" s="12"/>
      <c r="B24" s="12"/>
      <c r="C24" s="12"/>
      <c r="D24" s="12"/>
      <c r="E24" s="12"/>
      <c r="F24" s="12"/>
    </row>
    <row r="25" spans="1:6" ht="15.75" x14ac:dyDescent="0.25">
      <c r="A25" s="12"/>
      <c r="B25" s="12"/>
      <c r="C25" s="12"/>
      <c r="D25" s="12"/>
      <c r="E25" s="12"/>
      <c r="F25" s="12"/>
    </row>
    <row r="26" spans="1:6" ht="15.75" x14ac:dyDescent="0.25">
      <c r="A26" s="11" t="s">
        <v>56</v>
      </c>
      <c r="B26" s="11"/>
      <c r="C26" s="12"/>
      <c r="D26" s="12"/>
      <c r="E26" s="12"/>
      <c r="F26" s="12"/>
    </row>
    <row r="27" spans="1:6" ht="15.75" hidden="1" x14ac:dyDescent="0.25">
      <c r="A27" s="12"/>
      <c r="B27" s="12"/>
      <c r="C27" s="12"/>
      <c r="D27" s="12"/>
      <c r="E27" s="12"/>
      <c r="F27" s="12"/>
    </row>
    <row r="28" spans="1:6" ht="15.75" x14ac:dyDescent="0.25">
      <c r="A28" s="12"/>
      <c r="B28" s="12"/>
      <c r="C28" s="12"/>
      <c r="D28" s="12"/>
      <c r="E28" s="12"/>
      <c r="F28" s="12"/>
    </row>
    <row r="29" spans="1:6" ht="15.75" x14ac:dyDescent="0.25">
      <c r="A29" s="13"/>
      <c r="B29" s="15" t="s">
        <v>11</v>
      </c>
      <c r="C29" s="251" t="s">
        <v>0</v>
      </c>
      <c r="D29" s="252"/>
      <c r="E29" s="15" t="s">
        <v>10</v>
      </c>
      <c r="F29" s="12"/>
    </row>
    <row r="30" spans="1:6" ht="15.75" x14ac:dyDescent="0.25">
      <c r="A30" s="17"/>
      <c r="B30" s="19" t="s">
        <v>25</v>
      </c>
      <c r="C30" s="33" t="s">
        <v>72</v>
      </c>
      <c r="D30" s="34" t="s">
        <v>73</v>
      </c>
      <c r="E30" s="19" t="s">
        <v>25</v>
      </c>
      <c r="F30" s="12"/>
    </row>
    <row r="31" spans="1:6" ht="15.75" x14ac:dyDescent="0.25">
      <c r="A31" s="35"/>
      <c r="B31" s="21"/>
      <c r="C31" s="262">
        <v>271.07</v>
      </c>
      <c r="D31" s="263"/>
      <c r="E31" s="36"/>
      <c r="F31" s="12"/>
    </row>
    <row r="32" spans="1:6" ht="15.75" x14ac:dyDescent="0.25">
      <c r="A32" s="24" t="s">
        <v>4</v>
      </c>
      <c r="B32" s="37">
        <v>271.07</v>
      </c>
      <c r="C32" s="264"/>
      <c r="D32" s="265"/>
      <c r="E32" s="38">
        <v>180.72</v>
      </c>
      <c r="F32" s="12"/>
    </row>
    <row r="33" spans="1:9" ht="15.75" x14ac:dyDescent="0.25">
      <c r="A33" s="20"/>
      <c r="B33" s="39"/>
      <c r="C33" s="40"/>
      <c r="D33" s="41"/>
      <c r="E33" s="42"/>
      <c r="F33" s="12"/>
      <c r="G33" s="43"/>
      <c r="I33" s="43"/>
    </row>
    <row r="34" spans="1:9" ht="15.75" x14ac:dyDescent="0.25">
      <c r="A34" s="44" t="s">
        <v>20</v>
      </c>
      <c r="B34" s="45">
        <v>289.49</v>
      </c>
      <c r="C34" s="45">
        <v>165.86</v>
      </c>
      <c r="D34" s="45">
        <v>165.86</v>
      </c>
      <c r="E34" s="46">
        <v>89.56</v>
      </c>
      <c r="F34" s="47"/>
    </row>
    <row r="35" spans="1:9" ht="15.75" x14ac:dyDescent="0.25">
      <c r="A35" s="48"/>
      <c r="B35" s="49"/>
      <c r="C35" s="50"/>
      <c r="D35" s="51"/>
      <c r="E35" s="52"/>
      <c r="F35" s="12"/>
    </row>
    <row r="36" spans="1:9" ht="15.75" x14ac:dyDescent="0.25">
      <c r="A36" s="53" t="s">
        <v>21</v>
      </c>
      <c r="B36" s="257">
        <f>B20-B32-B34</f>
        <v>1170.79</v>
      </c>
      <c r="C36" s="266">
        <f>C20-C31-C34</f>
        <v>284.47000000000003</v>
      </c>
      <c r="D36" s="266">
        <f>C20-C31-D34</f>
        <v>284.47000000000003</v>
      </c>
      <c r="E36" s="257">
        <f>D20-E32-E34</f>
        <v>119.28</v>
      </c>
      <c r="F36" s="12"/>
    </row>
    <row r="37" spans="1:9" ht="15.75" x14ac:dyDescent="0.25">
      <c r="A37" s="54" t="s">
        <v>46</v>
      </c>
      <c r="B37" s="258"/>
      <c r="C37" s="267"/>
      <c r="D37" s="267"/>
      <c r="E37" s="258"/>
      <c r="F37" s="12"/>
      <c r="G37" s="43"/>
      <c r="I37" s="43"/>
    </row>
    <row r="38" spans="1:9" ht="15.75" x14ac:dyDescent="0.25">
      <c r="A38" s="55" t="s">
        <v>70</v>
      </c>
      <c r="B38" s="259"/>
      <c r="C38" s="268"/>
      <c r="D38" s="268"/>
      <c r="E38" s="259"/>
      <c r="F38" s="12"/>
    </row>
    <row r="39" spans="1:9" ht="18" customHeight="1" x14ac:dyDescent="0.25">
      <c r="A39" s="57" t="s">
        <v>71</v>
      </c>
      <c r="B39" s="57"/>
      <c r="C39" s="58"/>
      <c r="D39" s="58"/>
      <c r="E39" s="58"/>
      <c r="F39" s="12"/>
    </row>
    <row r="40" spans="1:9" ht="15.75" x14ac:dyDescent="0.25">
      <c r="A40" s="12"/>
      <c r="B40" s="12"/>
      <c r="C40" s="59"/>
      <c r="D40" s="59"/>
      <c r="E40" s="12"/>
      <c r="F40" s="12"/>
    </row>
    <row r="41" spans="1:9" ht="15.75" x14ac:dyDescent="0.25">
      <c r="A41" s="11" t="s">
        <v>57</v>
      </c>
      <c r="B41" s="11"/>
      <c r="C41" s="60"/>
      <c r="D41" s="60"/>
      <c r="E41" s="12"/>
      <c r="F41" s="12"/>
    </row>
    <row r="42" spans="1:9" ht="15.75" x14ac:dyDescent="0.25">
      <c r="A42" s="61"/>
      <c r="B42" s="61"/>
      <c r="C42" s="12"/>
      <c r="D42" s="12"/>
      <c r="E42" s="12"/>
      <c r="F42" s="12"/>
    </row>
    <row r="43" spans="1:9" ht="15.75" x14ac:dyDescent="0.25">
      <c r="A43" s="61" t="s">
        <v>17</v>
      </c>
      <c r="B43" s="61"/>
      <c r="C43" s="12"/>
      <c r="D43" s="12"/>
      <c r="E43" s="12"/>
      <c r="F43" s="12"/>
    </row>
    <row r="44" spans="1:9" ht="15.75" hidden="1" x14ac:dyDescent="0.25">
      <c r="A44" s="12"/>
      <c r="B44" s="12"/>
      <c r="C44" s="12"/>
      <c r="D44" s="12"/>
      <c r="E44" s="12"/>
      <c r="F44" s="12"/>
    </row>
    <row r="45" spans="1:9" ht="15.75" x14ac:dyDescent="0.25">
      <c r="A45" s="12"/>
      <c r="B45" s="12"/>
      <c r="C45" s="12"/>
      <c r="D45" s="12"/>
      <c r="E45" s="12"/>
      <c r="F45" s="12"/>
    </row>
    <row r="46" spans="1:9" ht="15.75" x14ac:dyDescent="0.25">
      <c r="A46" s="35"/>
      <c r="B46" s="253" t="s">
        <v>5</v>
      </c>
      <c r="C46" s="254"/>
      <c r="F46" s="12"/>
    </row>
    <row r="47" spans="1:9" ht="15.75" x14ac:dyDescent="0.25">
      <c r="A47" s="62"/>
      <c r="B47" s="255" t="s">
        <v>25</v>
      </c>
      <c r="C47" s="256"/>
      <c r="F47" s="12"/>
    </row>
    <row r="48" spans="1:9" ht="15.75" x14ac:dyDescent="0.25">
      <c r="A48" s="63" t="s">
        <v>6</v>
      </c>
      <c r="B48" s="260">
        <f>'Betriebk. PK+SK'!C40</f>
        <v>1207.72</v>
      </c>
      <c r="C48" s="261"/>
      <c r="F48" s="12"/>
    </row>
    <row r="49" spans="1:6" ht="15.75" x14ac:dyDescent="0.25">
      <c r="A49" s="63" t="s">
        <v>7</v>
      </c>
      <c r="B49" s="260">
        <f>'Betriebk. PK+SK'!C41</f>
        <v>0</v>
      </c>
      <c r="C49" s="261"/>
      <c r="F49" s="12"/>
    </row>
    <row r="50" spans="1:6" ht="15.75" x14ac:dyDescent="0.25">
      <c r="A50" s="63" t="s">
        <v>8</v>
      </c>
      <c r="B50" s="260">
        <f>'Betriebk. PK+SK'!C42</f>
        <v>0</v>
      </c>
      <c r="C50" s="261"/>
      <c r="F50" s="12"/>
    </row>
    <row r="51" spans="1:6" ht="15.75" x14ac:dyDescent="0.25">
      <c r="A51" s="64" t="s">
        <v>9</v>
      </c>
      <c r="B51" s="260">
        <f>'Betriebk. PK+SK'!C43</f>
        <v>1207.72</v>
      </c>
      <c r="C51" s="261"/>
      <c r="F51" s="12"/>
    </row>
    <row r="52" spans="1:6" ht="15.75" x14ac:dyDescent="0.25">
      <c r="A52" s="12"/>
      <c r="B52" s="12"/>
      <c r="C52" s="12"/>
      <c r="D52" s="12"/>
      <c r="E52" s="12"/>
      <c r="F52" s="12"/>
    </row>
    <row r="53" spans="1:6" ht="15.75" x14ac:dyDescent="0.25">
      <c r="A53" s="61" t="s">
        <v>48</v>
      </c>
      <c r="B53" s="61"/>
      <c r="C53" s="12"/>
      <c r="D53" s="12"/>
      <c r="E53" s="12"/>
      <c r="F53" s="12"/>
    </row>
    <row r="54" spans="1:6" ht="15.75" x14ac:dyDescent="0.25">
      <c r="A54" s="61"/>
      <c r="B54" s="61"/>
      <c r="C54" s="12"/>
      <c r="D54" s="12"/>
      <c r="E54" s="12"/>
      <c r="F54" s="12"/>
    </row>
    <row r="55" spans="1:6" ht="15.75" x14ac:dyDescent="0.25">
      <c r="A55" s="13"/>
      <c r="B55" s="14" t="s">
        <v>11</v>
      </c>
      <c r="C55" s="15" t="s">
        <v>0</v>
      </c>
      <c r="D55" s="15" t="s">
        <v>10</v>
      </c>
      <c r="F55" s="12"/>
    </row>
    <row r="56" spans="1:6" ht="15.75" x14ac:dyDescent="0.25">
      <c r="A56" s="17"/>
      <c r="B56" s="18" t="s">
        <v>25</v>
      </c>
      <c r="C56" s="18" t="s">
        <v>25</v>
      </c>
      <c r="D56" s="19" t="s">
        <v>25</v>
      </c>
      <c r="F56" s="12"/>
    </row>
    <row r="57" spans="1:6" ht="15.75" x14ac:dyDescent="0.25">
      <c r="A57" s="65" t="s">
        <v>49</v>
      </c>
      <c r="B57" s="21"/>
      <c r="C57" s="21"/>
      <c r="D57" s="21"/>
      <c r="F57" s="12"/>
    </row>
    <row r="58" spans="1:6" ht="15.75" x14ac:dyDescent="0.25">
      <c r="A58" s="66" t="s">
        <v>50</v>
      </c>
      <c r="B58" s="67">
        <f>'Betriebk. PK+SK'!F43</f>
        <v>22.71</v>
      </c>
      <c r="C58" s="67">
        <f>'Betriebk. PK+SK'!G43</f>
        <v>9.4600000000000009</v>
      </c>
      <c r="D58" s="67">
        <f>'Betriebk. PK+SK'!H43</f>
        <v>5.1100000000000003</v>
      </c>
      <c r="F58" s="12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ht="18.75" x14ac:dyDescent="0.3">
      <c r="A61" s="9" t="s">
        <v>52</v>
      </c>
      <c r="B61" s="9"/>
      <c r="C61" s="68"/>
      <c r="D61" s="68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ht="15.75" x14ac:dyDescent="0.25">
      <c r="A63" s="11" t="s">
        <v>58</v>
      </c>
      <c r="B63" s="11"/>
      <c r="C63" s="3"/>
      <c r="D63" s="3"/>
      <c r="E63" s="3"/>
      <c r="F63" s="3"/>
    </row>
    <row r="64" spans="1:6" x14ac:dyDescent="0.25">
      <c r="A64" s="4"/>
      <c r="B64" s="4"/>
      <c r="C64" s="3"/>
      <c r="D64" s="3"/>
      <c r="E64" s="3"/>
      <c r="F64" s="3"/>
    </row>
    <row r="65" spans="1:6" ht="15.75" x14ac:dyDescent="0.25">
      <c r="A65" s="69"/>
      <c r="B65" s="70"/>
      <c r="C65" s="70"/>
      <c r="D65" s="71"/>
      <c r="E65" s="72" t="s">
        <v>19</v>
      </c>
      <c r="F65" s="3"/>
    </row>
    <row r="66" spans="1:6" ht="15.75" x14ac:dyDescent="0.25">
      <c r="A66" s="73"/>
      <c r="B66" s="74"/>
      <c r="C66" s="74"/>
      <c r="D66" s="75"/>
      <c r="E66" s="19" t="s">
        <v>25</v>
      </c>
      <c r="F66" s="3"/>
    </row>
    <row r="67" spans="1:6" ht="15.75" x14ac:dyDescent="0.25">
      <c r="A67" s="20" t="s">
        <v>51</v>
      </c>
      <c r="B67" s="76"/>
      <c r="C67" s="70"/>
      <c r="D67" s="71"/>
      <c r="E67" s="13"/>
      <c r="F67" s="3"/>
    </row>
    <row r="68" spans="1:6" ht="15.75" x14ac:dyDescent="0.25">
      <c r="A68" s="62" t="s">
        <v>60</v>
      </c>
      <c r="B68" s="77"/>
      <c r="C68" s="74"/>
      <c r="D68" s="78"/>
      <c r="E68" s="79"/>
      <c r="F68" s="3"/>
    </row>
    <row r="69" spans="1:6" ht="15.75" x14ac:dyDescent="0.25">
      <c r="A69" s="20" t="s">
        <v>76</v>
      </c>
      <c r="B69" s="80"/>
      <c r="C69" s="81"/>
      <c r="D69" s="71"/>
      <c r="E69" s="82"/>
      <c r="F69" s="3"/>
    </row>
    <row r="70" spans="1:6" ht="15.75" x14ac:dyDescent="0.25">
      <c r="A70" s="62" t="s">
        <v>77</v>
      </c>
      <c r="B70" s="22"/>
      <c r="C70" s="81"/>
      <c r="D70" s="78"/>
      <c r="E70" s="79"/>
      <c r="F70" s="3"/>
    </row>
    <row r="71" spans="1:6" ht="15.75" x14ac:dyDescent="0.25">
      <c r="A71" s="20" t="s">
        <v>74</v>
      </c>
      <c r="B71" s="76"/>
      <c r="C71" s="70"/>
      <c r="D71" s="71"/>
      <c r="E71" s="82"/>
      <c r="F71" s="81"/>
    </row>
    <row r="72" spans="1:6" ht="15.75" x14ac:dyDescent="0.25">
      <c r="A72" s="44" t="s">
        <v>78</v>
      </c>
      <c r="B72" s="80"/>
      <c r="C72" s="81"/>
      <c r="D72" s="78"/>
      <c r="E72" s="83"/>
      <c r="F72" s="81"/>
    </row>
    <row r="73" spans="1:6" ht="15.75" x14ac:dyDescent="0.25">
      <c r="A73" s="30" t="s">
        <v>79</v>
      </c>
      <c r="B73" s="22"/>
      <c r="C73" s="81"/>
      <c r="D73" s="78"/>
      <c r="E73" s="84"/>
      <c r="F73" s="3"/>
    </row>
    <row r="74" spans="1:6" ht="15.75" x14ac:dyDescent="0.25">
      <c r="A74" s="30" t="s">
        <v>80</v>
      </c>
      <c r="B74" s="22"/>
      <c r="C74" s="74"/>
      <c r="D74" s="75"/>
      <c r="E74" s="85"/>
      <c r="F74" s="3"/>
    </row>
    <row r="75" spans="1:6" ht="15.75" x14ac:dyDescent="0.25">
      <c r="A75" s="269" t="s">
        <v>54</v>
      </c>
      <c r="B75" s="86"/>
      <c r="C75" s="87"/>
      <c r="D75" s="88"/>
      <c r="E75" s="271">
        <f>SUM(E68:E74)</f>
        <v>0</v>
      </c>
      <c r="F75" s="3"/>
    </row>
    <row r="76" spans="1:6" ht="15.75" x14ac:dyDescent="0.25">
      <c r="A76" s="270"/>
      <c r="B76" s="89"/>
      <c r="C76" s="90"/>
      <c r="D76" s="91"/>
      <c r="E76" s="272"/>
      <c r="F76" s="3"/>
    </row>
    <row r="77" spans="1:6" ht="15.75" x14ac:dyDescent="0.25">
      <c r="A77" s="92" t="s">
        <v>59</v>
      </c>
      <c r="B77" s="93"/>
      <c r="C77" s="87"/>
      <c r="D77" s="88"/>
      <c r="E77" s="94"/>
      <c r="F77" s="3"/>
    </row>
    <row r="78" spans="1:6" ht="15.75" x14ac:dyDescent="0.25">
      <c r="A78" s="95" t="s">
        <v>61</v>
      </c>
      <c r="B78" s="96"/>
      <c r="C78" s="97"/>
      <c r="D78" s="98"/>
      <c r="E78" s="83"/>
      <c r="F78" s="81"/>
    </row>
    <row r="79" spans="1:6" ht="15.75" x14ac:dyDescent="0.25">
      <c r="A79" s="99" t="s">
        <v>62</v>
      </c>
      <c r="B79" s="100"/>
      <c r="C79" s="90"/>
      <c r="D79" s="91"/>
      <c r="E79" s="101"/>
      <c r="F79" s="3"/>
    </row>
    <row r="80" spans="1:6" x14ac:dyDescent="0.25">
      <c r="A80" s="273" t="s">
        <v>63</v>
      </c>
      <c r="B80" s="274"/>
      <c r="C80" s="87"/>
      <c r="D80" s="87"/>
      <c r="E80" s="277">
        <f>SUM(E75:E79)</f>
        <v>0</v>
      </c>
      <c r="F80" s="3"/>
    </row>
    <row r="81" spans="1:7" x14ac:dyDescent="0.25">
      <c r="A81" s="275"/>
      <c r="B81" s="276"/>
      <c r="C81" s="74"/>
      <c r="D81" s="74"/>
      <c r="E81" s="278"/>
      <c r="F81" s="3"/>
    </row>
    <row r="82" spans="1:7" x14ac:dyDescent="0.25">
      <c r="A82" s="3"/>
      <c r="B82" s="3"/>
      <c r="C82" s="3"/>
      <c r="D82" s="3"/>
      <c r="E82" s="3"/>
      <c r="F82" s="3"/>
    </row>
    <row r="83" spans="1:7" ht="15.75" x14ac:dyDescent="0.25">
      <c r="A83" s="11" t="s">
        <v>64</v>
      </c>
      <c r="B83" s="11"/>
      <c r="C83" s="12"/>
      <c r="D83" s="12"/>
      <c r="E83" s="12"/>
      <c r="F83" s="3"/>
    </row>
    <row r="84" spans="1:7" ht="15.75" x14ac:dyDescent="0.25">
      <c r="A84" s="11" t="s">
        <v>65</v>
      </c>
      <c r="B84" s="11"/>
      <c r="C84" s="12"/>
      <c r="D84" s="12"/>
      <c r="E84" s="12"/>
      <c r="F84" s="3"/>
    </row>
    <row r="85" spans="1:7" ht="15.75" x14ac:dyDescent="0.25">
      <c r="A85" s="61"/>
      <c r="B85" s="61"/>
      <c r="C85" s="12"/>
      <c r="D85" s="12"/>
      <c r="E85" s="12"/>
      <c r="F85" s="3"/>
    </row>
    <row r="86" spans="1:7" ht="15.75" x14ac:dyDescent="0.25">
      <c r="A86" s="35"/>
      <c r="B86" s="102"/>
      <c r="C86" s="102"/>
      <c r="D86" s="103"/>
      <c r="E86" s="72" t="s">
        <v>19</v>
      </c>
      <c r="F86" s="3"/>
    </row>
    <row r="87" spans="1:7" ht="15.75" x14ac:dyDescent="0.25">
      <c r="A87" s="62"/>
      <c r="B87" s="77"/>
      <c r="C87" s="77"/>
      <c r="D87" s="104"/>
      <c r="E87" s="19" t="s">
        <v>25</v>
      </c>
      <c r="F87" s="3"/>
    </row>
    <row r="88" spans="1:7" ht="15.75" x14ac:dyDescent="0.25">
      <c r="A88" s="20" t="s">
        <v>4</v>
      </c>
      <c r="B88" s="76"/>
      <c r="C88" s="102"/>
      <c r="D88" s="103"/>
      <c r="E88" s="105">
        <v>306.07</v>
      </c>
      <c r="F88" s="3"/>
    </row>
    <row r="89" spans="1:7" ht="15.75" x14ac:dyDescent="0.25">
      <c r="A89" s="24"/>
      <c r="B89" s="106"/>
      <c r="C89" s="77"/>
      <c r="D89" s="104"/>
      <c r="E89" s="56"/>
      <c r="F89" s="3"/>
    </row>
    <row r="90" spans="1:7" ht="15.75" x14ac:dyDescent="0.25">
      <c r="A90" s="20" t="s">
        <v>20</v>
      </c>
      <c r="B90" s="76"/>
      <c r="C90" s="102"/>
      <c r="D90" s="103"/>
      <c r="E90" s="107"/>
      <c r="F90" s="3"/>
      <c r="G90" s="23"/>
    </row>
    <row r="91" spans="1:7" ht="15.75" x14ac:dyDescent="0.25">
      <c r="A91" s="62"/>
      <c r="B91" s="77"/>
      <c r="C91" s="77"/>
      <c r="D91" s="104"/>
      <c r="E91" s="108"/>
      <c r="F91" s="3"/>
    </row>
    <row r="92" spans="1:7" ht="15.75" x14ac:dyDescent="0.25">
      <c r="A92" s="20" t="s">
        <v>75</v>
      </c>
      <c r="B92" s="76"/>
      <c r="C92" s="102"/>
      <c r="D92" s="109"/>
      <c r="E92" s="110">
        <f>E80-E88-E90</f>
        <v>-306.07</v>
      </c>
      <c r="F92" s="3"/>
    </row>
    <row r="93" spans="1:7" ht="15.75" x14ac:dyDescent="0.25">
      <c r="A93" s="62"/>
      <c r="B93" s="77"/>
      <c r="C93" s="77"/>
      <c r="D93" s="104"/>
      <c r="E93" s="111"/>
      <c r="F93" s="3"/>
    </row>
    <row r="94" spans="1:7" x14ac:dyDescent="0.25">
      <c r="A94" s="3"/>
      <c r="B94" s="3"/>
      <c r="C94" s="3"/>
      <c r="D94" s="3"/>
      <c r="E94" s="3"/>
      <c r="F94" s="3"/>
    </row>
    <row r="95" spans="1:7" x14ac:dyDescent="0.25">
      <c r="A95" s="3"/>
      <c r="B95" s="3"/>
      <c r="C95" s="3"/>
      <c r="D95" s="3"/>
      <c r="E95" s="3"/>
      <c r="F95" s="3"/>
    </row>
    <row r="96" spans="1:7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</sheetData>
  <sheetProtection algorithmName="SHA-512" hashValue="8bRjirrYl/8O2CXd1U8kTpTtOgNNUpAaQsQcgHs65pF7yt3+DJONPWMqhGVOxY8KFXEnNel/UvdlR86YW0Q9nA==" saltValue="PwwrZAqGhjC/blawqHo/MA==" spinCount="100000" sheet="1" objects="1" scenarios="1"/>
  <mergeCells count="18">
    <mergeCell ref="A75:A76"/>
    <mergeCell ref="E75:E76"/>
    <mergeCell ref="A80:B81"/>
    <mergeCell ref="E80:E81"/>
    <mergeCell ref="B50:C50"/>
    <mergeCell ref="B51:C51"/>
    <mergeCell ref="B48:C48"/>
    <mergeCell ref="B49:C49"/>
    <mergeCell ref="C31:D32"/>
    <mergeCell ref="C36:C38"/>
    <mergeCell ref="D36:D38"/>
    <mergeCell ref="D4:E4"/>
    <mergeCell ref="A4:C4"/>
    <mergeCell ref="C29:D29"/>
    <mergeCell ref="B46:C46"/>
    <mergeCell ref="B47:C47"/>
    <mergeCell ref="B36:B38"/>
    <mergeCell ref="E36:E38"/>
  </mergeCells>
  <phoneticPr fontId="0" type="noConversion"/>
  <pageMargins left="0.25" right="0.25" top="0.75" bottom="0.75" header="0.3" footer="0.3"/>
  <pageSetup paperSize="9" scale="74" orientation="portrait" r:id="rId1"/>
  <headerFooter alignWithMargins="0"/>
  <rowBreaks count="1" manualBreakCount="1">
    <brk id="59" max="16383" man="1"/>
  </rowBreaks>
  <colBreaks count="1" manualBreakCount="1">
    <brk id="5" max="1048575" man="1"/>
  </colBreaks>
  <ignoredErrors>
    <ignoredError sqref="B58:D58 B36:E38 B16:D16 B18:D18 B20:D2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Betriebk. PK+SK</vt:lpstr>
      <vt:lpstr>Bekanntmachung</vt:lpstr>
    </vt:vector>
  </TitlesOfParts>
  <Company>Landratsamt Stollberg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Landratsamt Stollberg</dc:creator>
  <cp:lastModifiedBy>Sybille Eigenwillig</cp:lastModifiedBy>
  <cp:lastPrinted>2024-05-28T08:23:02Z</cp:lastPrinted>
  <dcterms:created xsi:type="dcterms:W3CDTF">2004-07-08T14:19:51Z</dcterms:created>
  <dcterms:modified xsi:type="dcterms:W3CDTF">2024-05-28T08:23:36Z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{6ffad0a0-a2e8-477b-99e5-24d5c9aaa587}</vt:lpwstr>
  </property>
  <property fmtid="{D5CDD505-2E9C-101B-9397-08002B2CF9AE}" pid="3" name="ReadOnly">
    <vt:lpwstr>False</vt:lpwstr>
  </property>
  <property fmtid="{D5CDD505-2E9C-101B-9397-08002B2CF9AE}" pid="4" name="DocTitle">
    <vt:lpwstr>365.1 Kindertagesstätten\365.10 Kindertagesstätten\365.10.0 Alle Kita's\Claudia\Betriebskosten\Personal- und Sachkosten HHJ 2023 und Festsetzung der Elternbeiträge\Bekanntmachung der PK und SK Kita_2023</vt:lpwstr>
  </property>
  <property fmtid="{D5CDD505-2E9C-101B-9397-08002B2CF9AE}" pid="5" name="DocFullpathString">
    <vt:lpwstr>365.1 Kindertagesstätten|365.10 Kindertagesstätten|365.10.0 Alle Kita's|Claudia|Betriebskosten|Personal- und Sachkosten HHJ 2023 und Festsetzung der Elternbeiträge|Bekanntmachung der PK und SK Kita_2023</vt:lpwstr>
  </property>
</Properties>
</file>